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4.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6.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7.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comments56.xml" ContentType="application/vnd.openxmlformats-officedocument.spreadsheetml.comments+xml"/>
  <Default Extension="vml" ContentType="application/vnd.openxmlformats-officedocument.vmlDrawing"/>
  <Override PartName="/xl/worksheets/sheet57.xml" ContentType="application/vnd.openxmlformats-officedocument.spreadsheetml.worksheet+xml"/>
  <Override PartName="/xl/worksheets/sheet58.xml" ContentType="application/vnd.openxmlformats-officedocument.spreadsheetml.worksheet+xml"/>
  <Override PartName="/xl/comments58.xml" ContentType="application/vnd.openxmlformats-officedocument.spreadsheetml.comments+xml"/>
  <Override PartName="/xl/drawings/drawing8.xml" ContentType="application/vnd.openxmlformats-officedocument.drawing+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drawings/drawing9.xml" ContentType="application/vnd.openxmlformats-officedocument.drawing+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drawings/drawing10.xml" ContentType="application/vnd.openxmlformats-officedocument.drawing+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drawings/drawing11.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comments85.xml" ContentType="application/vnd.openxmlformats-officedocument.spreadsheetml.comments+xml"/>
  <Override PartName="/xl/worksheets/sheet86.xml" ContentType="application/vnd.openxmlformats-officedocument.spreadsheetml.worksheet+xml"/>
  <Override PartName="/xl/drawings/drawing12.xml" ContentType="application/vnd.openxmlformats-officedocument.drawing+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tabRatio="905" firstSheet="49" activeTab="58"/>
  </bookViews>
  <sheets>
    <sheet name="Oppsummering avstemminger" sheetId="1" r:id="rId1"/>
    <sheet name="Anleggsregister" sheetId="2" r:id="rId2"/>
    <sheet name="Driftsmidler-MF" sheetId="3" r:id="rId3"/>
    <sheet name="Driftsmidler- tap,gev" sheetId="4" r:id="rId4"/>
    <sheet name="Eiendomsskjema" sheetId="5" r:id="rId5"/>
    <sheet name="Avst. mellomværende" sheetId="6" r:id="rId6"/>
    <sheet name="Avstemming kons.fordr." sheetId="7" r:id="rId7"/>
    <sheet name="Konsernfordringer s.1" sheetId="8" r:id="rId8"/>
    <sheet name="Kons.fordr. renter s.2" sheetId="9" r:id="rId9"/>
    <sheet name="Kons.fordr. langs.agio" sheetId="10" r:id="rId10"/>
    <sheet name="Lånefordr-langsiktig s.1" sheetId="11" r:id="rId11"/>
    <sheet name="Lånefordr-langsiktig s.2" sheetId="12" r:id="rId12"/>
    <sheet name="Langs. fordr. agio" sheetId="13" r:id="rId13"/>
    <sheet name="Andre langs. fordr." sheetId="14" r:id="rId14"/>
    <sheet name="Aksjer-kostmetoden s.1" sheetId="15" r:id="rId15"/>
    <sheet name="Aksjer-EK.metoden s.2" sheetId="16" r:id="rId16"/>
    <sheet name="Aksjer-Bruttometoden s.3" sheetId="17" r:id="rId17"/>
    <sheet name="Obligasjoner- kostmetoden" sheetId="18" r:id="rId18"/>
    <sheet name="Varer s.1" sheetId="19" r:id="rId19"/>
    <sheet name="Varer s.2" sheetId="20" r:id="rId20"/>
    <sheet name="Varer s.3" sheetId="21" r:id="rId21"/>
    <sheet name="Bevegelser varer" sheetId="22" r:id="rId22"/>
    <sheet name="Varetelling" sheetId="23" r:id="rId23"/>
    <sheet name="Verdsettelse varer" sheetId="24" r:id="rId24"/>
    <sheet name="Beholdn.endr varer" sheetId="25" r:id="rId25"/>
    <sheet name="Periodisering varer" sheetId="26" r:id="rId26"/>
    <sheet name="Kundefordringer (KF)" sheetId="27" r:id="rId27"/>
    <sheet name="Tap på KF s.1" sheetId="28" r:id="rId28"/>
    <sheet name="Tap på KF s.2" sheetId="29" r:id="rId29"/>
    <sheet name="Tap på KF s.3" sheetId="30" r:id="rId30"/>
    <sheet name="Tap på KF s.4" sheetId="31" r:id="rId31"/>
    <sheet name="Tap på KF s.5" sheetId="32" r:id="rId32"/>
    <sheet name="KF-kredit" sheetId="33" r:id="rId33"/>
    <sheet name="KF-kundebekreftelser s.1" sheetId="34" r:id="rId34"/>
    <sheet name="KF-kundebekreftelse s.2 " sheetId="35" r:id="rId35"/>
    <sheet name="KF-agio" sheetId="36" r:id="rId36"/>
    <sheet name="Kons.fordr. korts.agio" sheetId="37" r:id="rId37"/>
    <sheet name="Lånefordr-kortsiktig s.1" sheetId="38" r:id="rId38"/>
    <sheet name="Lånefordr-kortsiktig s.2" sheetId="39" r:id="rId39"/>
    <sheet name="Andre fordringer s.1" sheetId="40" r:id="rId40"/>
    <sheet name="Andre fordringer s.2" sheetId="41" r:id="rId41"/>
    <sheet name="Andre korts. fordr." sheetId="42" r:id="rId42"/>
    <sheet name="Korts. fordr. agio" sheetId="43" r:id="rId43"/>
    <sheet name="Forsk.bet. kost." sheetId="44" r:id="rId44"/>
    <sheet name="Aksjer kostmetoden s.1" sheetId="45" r:id="rId45"/>
    <sheet name="Aksjer markedspris s.2" sheetId="46" r:id="rId46"/>
    <sheet name="Aksjer - gev,tap " sheetId="47" r:id="rId47"/>
    <sheet name="Obligasjoner- kostpris s.1" sheetId="48" r:id="rId48"/>
    <sheet name="Obligasjoner- mark.pris s.2" sheetId="49" r:id="rId49"/>
    <sheet name="Bank s.1" sheetId="50" r:id="rId50"/>
    <sheet name="Bank s.2" sheetId="51" r:id="rId51"/>
    <sheet name="Bank s.3" sheetId="52" r:id="rId52"/>
    <sheet name="Bank s.4" sheetId="53" r:id="rId53"/>
    <sheet name="Bank s.5" sheetId="54" r:id="rId54"/>
    <sheet name="Bank-agio" sheetId="55" r:id="rId55"/>
    <sheet name="Kasseavstemming" sheetId="56" r:id="rId56"/>
    <sheet name="EK-avstemming " sheetId="57" r:id="rId57"/>
    <sheet name="Utbytte og konsernbidrag " sheetId="58" r:id="rId58"/>
    <sheet name="Resultatdisponering" sheetId="59" r:id="rId59"/>
    <sheet name="Konserngjeld s.1" sheetId="60" r:id="rId60"/>
    <sheet name="Konserngjeld renter s.2" sheetId="61" r:id="rId61"/>
    <sheet name="Langs.konsern.gjeld agio" sheetId="62" r:id="rId62"/>
    <sheet name="Avstemming kons.gjeld" sheetId="63" r:id="rId63"/>
    <sheet name="Langsiktig gjeld" sheetId="64" r:id="rId64"/>
    <sheet name="Langsiktig gjeld-agio" sheetId="65" r:id="rId65"/>
    <sheet name="Pantsatte objekter" sheetId="66" r:id="rId66"/>
    <sheet name="Korts.konsern.gjeld agio" sheetId="67" r:id="rId67"/>
    <sheet name="Avstemming lev.dør.gjeld" sheetId="68" r:id="rId68"/>
    <sheet name="Periodisering lev.dør.gjeld" sheetId="69" r:id="rId69"/>
    <sheet name="Lev.dør.gjeld agio" sheetId="70" r:id="rId70"/>
    <sheet name="Lev.dør.gjeld-debetsaldo" sheetId="71" r:id="rId71"/>
    <sheet name="Forespørsel-lev.dør s.1" sheetId="72" r:id="rId72"/>
    <sheet name="Forespørsel-lev.dør s.2" sheetId="73" r:id="rId73"/>
    <sheet name="Bet.bar skatt" sheetId="74" r:id="rId74"/>
    <sheet name="Skatteberegning" sheetId="75" r:id="rId75"/>
    <sheet name="Endring MF" sheetId="76" r:id="rId76"/>
    <sheet name="Permanente forskjeller" sheetId="77" r:id="rId77"/>
    <sheet name="Fremførbart underskudd" sheetId="78" r:id="rId78"/>
    <sheet name="Utsatt skatt,-fordel" sheetId="79" r:id="rId79"/>
    <sheet name="Skattekostnad" sheetId="80" r:id="rId80"/>
    <sheet name="Skyldig lønn" sheetId="81" r:id="rId81"/>
    <sheet name="Skyldig FP " sheetId="82" r:id="rId82"/>
    <sheet name="Avstemming aga" sheetId="83" r:id="rId83"/>
    <sheet name="Kontrolloppstillingsskjema" sheetId="84" r:id="rId84"/>
    <sheet name="Avstemming mva total" sheetId="85" r:id="rId85"/>
    <sheet name="Utg. mva" sheetId="86" r:id="rId86"/>
    <sheet name="Inng. mva termin 1" sheetId="87" r:id="rId87"/>
    <sheet name="Inng. mva termin 2" sheetId="88" r:id="rId88"/>
    <sheet name="Inng. mva termin 3" sheetId="89" r:id="rId89"/>
    <sheet name="Inng. mva termin 4" sheetId="90" r:id="rId90"/>
    <sheet name="Inng. mva termin 5" sheetId="91" r:id="rId91"/>
    <sheet name="Inng. mva termin 6" sheetId="92" r:id="rId92"/>
    <sheet name="Tilleggsoppgave" sheetId="93" r:id="rId93"/>
    <sheet name="Avg.plk ytelser" sheetId="94" r:id="rId94"/>
    <sheet name="Påløpte kostnader" sheetId="95" r:id="rId95"/>
    <sheet name="Forskudd kunder" sheetId="96" r:id="rId96"/>
    <sheet name="Gjeld-Bonus kunder" sheetId="97" r:id="rId97"/>
    <sheet name="Påløpte rentekost" sheetId="98" r:id="rId98"/>
    <sheet name="Annen korts.gjeld" sheetId="99" r:id="rId99"/>
    <sheet name="Ark1" sheetId="100" r:id="rId100"/>
  </sheets>
  <definedNames>
    <definedName name="_xlnm.Print_Area" localSheetId="84">'Avstemming mva total'!$A$1:$P$35</definedName>
    <definedName name="_xlnm.Print_Area" localSheetId="49">'Bank s.1'!$A$1:$I$48</definedName>
    <definedName name="_xlnm.Print_Area" localSheetId="50">'Bank s.2'!$A$1:$H$40</definedName>
    <definedName name="_xlnm.Print_Area" localSheetId="51">'Bank s.3'!$A$1:$H$40</definedName>
    <definedName name="_xlnm.Print_Area" localSheetId="52">'Bank s.4'!$A$1:$H$39</definedName>
    <definedName name="_xlnm.Print_Area" localSheetId="53">'Bank s.5'!$A$1:$H$39</definedName>
    <definedName name="_xlnm.Print_Area" localSheetId="3">'Driftsmidler- tap,gev'!#REF!</definedName>
    <definedName name="_xlnm.Print_Area" localSheetId="4">'Eiendomsskjema'!$A$1:$K$41</definedName>
    <definedName name="_xlnm.Print_Area" localSheetId="86">'Inng. mva termin 1'!$A$1:$J$49</definedName>
    <definedName name="_xlnm.Print_Area" localSheetId="87">'Inng. mva termin 2'!$A$1:$J$49</definedName>
    <definedName name="_xlnm.Print_Area" localSheetId="88">'Inng. mva termin 3'!$A$1:$J$49</definedName>
    <definedName name="_xlnm.Print_Area" localSheetId="89">'Inng. mva termin 4'!$A$1:$J$49</definedName>
    <definedName name="_xlnm.Print_Area" localSheetId="90">'Inng. mva termin 5'!$A$1:$J$49</definedName>
    <definedName name="_xlnm.Print_Area" localSheetId="91">'Inng. mva termin 6'!$A$1:$J$49</definedName>
    <definedName name="_xlnm.Print_Area" localSheetId="55">'Kasseavstemming'!$A$1:$S$55</definedName>
    <definedName name="_xlnm.Print_Area" localSheetId="32">'KF-kredit'!$A$1:$E$40</definedName>
    <definedName name="_xlnm.Print_Area" localSheetId="34">'KF-kundebekreftelse s.2 '!$A:$G</definedName>
    <definedName name="_xlnm.Print_Area" localSheetId="47">'Obligasjoner- kostpris s.1'!$A:$IV</definedName>
    <definedName name="_xlnm.Print_Area" localSheetId="79">'Skattekostnad'!$A$1:$G$24</definedName>
    <definedName name="_xlnm.Print_Area" localSheetId="92">'Tilleggsoppgave'!$A$1:$J$49</definedName>
    <definedName name="_xlnm.Print_Area" localSheetId="85">'Utg. mva'!$A$1:$L$40</definedName>
    <definedName name="_xlnm.Print_Area" localSheetId="22">'Varetelling'!$A:$IV</definedName>
  </definedNames>
  <calcPr fullCalcOnLoad="1" iterate="1" iterateCount="1" iterateDelta="0.001"/>
</workbook>
</file>

<file path=xl/comments56.xml><?xml version="1.0" encoding="utf-8"?>
<comments xmlns="http://schemas.openxmlformats.org/spreadsheetml/2006/main">
  <authors>
    <author>B?rge M?lum</author>
    <author>Synn?ve Brendryen</author>
  </authors>
  <commentList>
    <comment ref="B13" authorId="0">
      <text>
        <r>
          <rPr>
            <sz val="9"/>
            <rFont val="Tahoma"/>
            <family val="2"/>
          </rPr>
          <t xml:space="preserve">Beholdning kontanter i kassen før oppstart. (Veksel) 
Konto 1900 i balansen skal være lik denne. 
</t>
        </r>
      </text>
    </comment>
    <comment ref="G13" authorId="0">
      <text>
        <r>
          <rPr>
            <sz val="9"/>
            <rFont val="Tahoma"/>
            <family val="2"/>
          </rPr>
          <t>Skal være i stigende rekkefølge uten hull i nummer-
serien.</t>
        </r>
        <r>
          <rPr>
            <b/>
            <sz val="9"/>
            <rFont val="Tahoma"/>
            <family val="2"/>
          </rPr>
          <t xml:space="preserve">
</t>
        </r>
        <r>
          <rPr>
            <sz val="9"/>
            <rFont val="Tahoma"/>
            <family val="2"/>
          </rPr>
          <t xml:space="preserve">
</t>
        </r>
      </text>
    </comment>
    <comment ref="G18" authorId="1">
      <text>
        <r>
          <rPr>
            <sz val="9"/>
            <rFont val="Tahoma"/>
            <family val="2"/>
          </rPr>
          <t>Hentes fra omsetnings-
kvittering fra bankterminal</t>
        </r>
      </text>
    </comment>
    <comment ref="G26" authorId="0">
      <text>
        <r>
          <rPr>
            <sz val="9"/>
            <rFont val="Tahoma"/>
            <family val="2"/>
          </rPr>
          <t>Hentes fra Z-rapporten fra kassen</t>
        </r>
        <r>
          <rPr>
            <b/>
            <sz val="9"/>
            <rFont val="Tahoma"/>
            <family val="2"/>
          </rPr>
          <t xml:space="preserve">
</t>
        </r>
      </text>
    </comment>
    <comment ref="B33" authorId="0">
      <text>
        <r>
          <rPr>
            <sz val="9"/>
            <rFont val="Tahoma"/>
            <family val="2"/>
          </rPr>
          <t>Sum kontanter i kassen fratrukket kassebeholdning ved oppstart</t>
        </r>
        <r>
          <rPr>
            <b/>
            <sz val="9"/>
            <rFont val="Tahoma"/>
            <family val="2"/>
          </rPr>
          <t xml:space="preserve">
</t>
        </r>
        <r>
          <rPr>
            <sz val="9"/>
            <rFont val="Tahoma"/>
            <family val="2"/>
          </rPr>
          <t xml:space="preserve">
</t>
        </r>
      </text>
    </comment>
    <comment ref="B39" authorId="0">
      <text>
        <r>
          <rPr>
            <sz val="9"/>
            <rFont val="Tahoma"/>
            <family val="2"/>
          </rPr>
          <t xml:space="preserve">Hentes fra z-rapport fra kasse
</t>
        </r>
      </text>
    </comment>
    <comment ref="B41" authorId="1">
      <text>
        <r>
          <rPr>
            <sz val="9"/>
            <rFont val="Tahoma"/>
            <family val="2"/>
          </rPr>
          <t>Differanse må
forklares</t>
        </r>
      </text>
    </comment>
    <comment ref="G41" authorId="1">
      <text>
        <r>
          <rPr>
            <sz val="9"/>
            <rFont val="Tahoma"/>
            <family val="2"/>
          </rPr>
          <t>Differanse må forklares</t>
        </r>
      </text>
    </comment>
  </commentList>
</comments>
</file>

<file path=xl/comments58.xml><?xml version="1.0" encoding="utf-8"?>
<comments xmlns="http://schemas.openxmlformats.org/spreadsheetml/2006/main">
  <authors>
    <author>Beate Bj?rnskau Heimdal</author>
  </authors>
  <commentList>
    <comment ref="C19" authorId="0">
      <text>
        <r>
          <rPr>
            <sz val="9"/>
            <rFont val="Tahoma"/>
            <family val="2"/>
          </rPr>
          <t>Eksempler på dette er utdelinger i forbindelse med kapitalnedsettelser og fisjoner, utbytter vedtatt etter balansedagen (som ikke er avsatt for i punktet over), gaver, gavesalg og andre utdelinger.</t>
        </r>
      </text>
    </comment>
    <comment ref="C17" authorId="0">
      <text>
        <r>
          <rPr>
            <sz val="9"/>
            <rFont val="Tahoma"/>
            <family val="2"/>
          </rPr>
          <t>Dette gjelder likevel ikke dersom det er gjort fradrag for fordringen etter asl/asal § 8-1 (2) første punktum, jf. asl/asal § 8-1 (2)  fjerde punktum. Et eksempel er der pantet er stilt for lån som aksjonær har i selskapet og som derfor allerede har kommet til fradrag i utbytterammen. Det skal ikke gjøres fradrag for egne aksjer som det ikke er avtalepant i, da de allerede er tatt hensyn til i egenkapitalen.</t>
        </r>
      </text>
    </comment>
    <comment ref="C13" authorId="0">
      <text>
        <r>
          <rPr>
            <sz val="9"/>
            <rFont val="Tahoma"/>
            <family val="2"/>
          </rPr>
          <t xml:space="preserve">Bestemmelsen om at det er den registrerte aksjekapital på beslutningstidspunktet som skal legges til grunn, kan i noen tilfeller gi ulogiske utslag på beregningen. Er det foretatt endringer i aksjekapitalen mellom balansedagen og beslutningstidspunktet må effekten på beregningen vurderes. Ved kapitalforhøyelser etter 31.12 kan et alternativ være å beslutte utdelingen på en mellombalanse, jf. § 8-2 a med balansedato etter forhøyelsen slik at forhøyelsen inngår i netto eiendeler.
</t>
        </r>
      </text>
    </comment>
    <comment ref="C11" authorId="0">
      <text>
        <r>
          <rPr>
            <sz val="9"/>
            <rFont val="Tahoma"/>
            <family val="2"/>
          </rPr>
          <t>Beløp på eiendeler og gjeld hentes fra enten sist godkjente årsregnskap (asl/asal § 8-1 (1)) eller fra en mellombalanse som er utarbeidet og revidert etter reglene for årsregnskap og godkjent av generalforsamlingen (asl/asal § 8-2 a).</t>
        </r>
      </text>
    </comment>
  </commentList>
</comments>
</file>

<file path=xl/comments85.xml><?xml version="1.0" encoding="utf-8"?>
<comments xmlns="http://schemas.openxmlformats.org/spreadsheetml/2006/main">
  <authors>
    <author>Synn?ve</author>
  </authors>
  <commentList>
    <comment ref="B12" authorId="0">
      <text>
        <r>
          <rPr>
            <b/>
            <sz val="9"/>
            <rFont val="Tahoma"/>
            <family val="2"/>
          </rPr>
          <t>Gjelder avgiftsfritt salg og selgers omsetning av klimakvoter og gull til næringsdrivende og offentlig virksomhet med omvendt avgiftsplikt, jf. mval. § 11-1 (2) og (3).</t>
        </r>
      </text>
    </comment>
  </commentList>
</comments>
</file>

<file path=xl/sharedStrings.xml><?xml version="1.0" encoding="utf-8"?>
<sst xmlns="http://schemas.openxmlformats.org/spreadsheetml/2006/main" count="2561" uniqueCount="1272">
  <si>
    <t>Kalkulert årets AGA kostnad</t>
  </si>
  <si>
    <t>Avstemming av avsatt skyldig arbeisgiveravgift</t>
  </si>
  <si>
    <t>Bokført i regnskapet konto nr:</t>
  </si>
  <si>
    <t>Skyldig avgift X. termin</t>
  </si>
  <si>
    <t>Avsatt/skyldig AGA i balansen konto nr:</t>
  </si>
  <si>
    <t xml:space="preserve">  SUM</t>
  </si>
  <si>
    <t xml:space="preserve"> (overføres til 1b)</t>
  </si>
  <si>
    <t xml:space="preserve">  Sum innberetningspliktige ytelser</t>
  </si>
  <si>
    <t xml:space="preserve">  Innberettet i henhold til følgeskriv</t>
  </si>
  <si>
    <t xml:space="preserve">  Differanse ( må forklares)</t>
  </si>
  <si>
    <t>Skyldig skattetrekk</t>
  </si>
  <si>
    <t>SAMMENDRAG AV INNSENDTE TERMINOPPGAVER</t>
  </si>
  <si>
    <t>Sum skyldig/tilgode pr. termin</t>
  </si>
  <si>
    <t>Dette skjema kan benyttes til å avstemme avgiftspliktige ytelser ført i lønnsystemet mot det som er bokført i hovedbok.</t>
  </si>
  <si>
    <t>Lønn</t>
  </si>
  <si>
    <t>Gruppe-</t>
  </si>
  <si>
    <t>Styre-</t>
  </si>
  <si>
    <t>Ulykkes-</t>
  </si>
  <si>
    <t>Rente-</t>
  </si>
  <si>
    <t>Pr.andel</t>
  </si>
  <si>
    <t>Konto nr</t>
  </si>
  <si>
    <t>Konto navn</t>
  </si>
  <si>
    <t>kode</t>
  </si>
  <si>
    <t>liv</t>
  </si>
  <si>
    <t>honorar</t>
  </si>
  <si>
    <t>forsikr.</t>
  </si>
  <si>
    <t>fordel lån</t>
  </si>
  <si>
    <t>telefon</t>
  </si>
  <si>
    <t>avg. pl</t>
  </si>
  <si>
    <t>oppg. pl.</t>
  </si>
  <si>
    <t>Diff</t>
  </si>
  <si>
    <t>111-A</t>
  </si>
  <si>
    <t>116-A</t>
  </si>
  <si>
    <t>118-A</t>
  </si>
  <si>
    <t>120-A</t>
  </si>
  <si>
    <t>130-A</t>
  </si>
  <si>
    <t>112-A</t>
  </si>
  <si>
    <t>kommentar</t>
  </si>
  <si>
    <t xml:space="preserve"> +</t>
  </si>
  <si>
    <t>Avsatt i balansen1.1</t>
  </si>
  <si>
    <t>Avsatt i balansen 1.1</t>
  </si>
  <si>
    <t xml:space="preserve"> -</t>
  </si>
  <si>
    <t>Avsatt i balansen 31.12</t>
  </si>
  <si>
    <t xml:space="preserve"> =</t>
  </si>
  <si>
    <t>utbetalt i året</t>
  </si>
  <si>
    <t>Utbetal i år</t>
  </si>
  <si>
    <t>Utbetalt iht følgeskriv s. 1</t>
  </si>
  <si>
    <t>Skjema benyttes til å avstemme og spesifisere påløpte kostnader</t>
  </si>
  <si>
    <t>Sum beregnet avsetning pr xx.xx</t>
  </si>
  <si>
    <t>Annen innskutt EK</t>
  </si>
  <si>
    <t>Skjema benyttes til å avstemme og spesifisere annen kortsiktig gjeld</t>
  </si>
  <si>
    <t>Beregning av skatter</t>
  </si>
  <si>
    <t>Ved hjelp av dette skjema beregnes skatter. Alle tall som skal trekkes fra må legges inn med negativt fortegn.</t>
  </si>
  <si>
    <t>-/+</t>
  </si>
  <si>
    <t>Resultat før skattekostnad</t>
  </si>
  <si>
    <t>Mottatt/avgitt konsernbidrag</t>
  </si>
  <si>
    <t>Permanente forskjeller</t>
  </si>
  <si>
    <t>Endring i midlertidige forskjeller</t>
  </si>
  <si>
    <t>Mottatt utbytte</t>
  </si>
  <si>
    <t>Fremførbart underskudd</t>
  </si>
  <si>
    <t>Grunnlag for beregning av skatt på alminnelig inntekt</t>
  </si>
  <si>
    <t>For lite/for mye beregnet ifjor + refusjonsskatt aktive eiere</t>
  </si>
  <si>
    <t>Endring i utsatt skatt</t>
  </si>
  <si>
    <t>Sum skattekostnad</t>
  </si>
  <si>
    <t>Oversikt over endringer</t>
  </si>
  <si>
    <t>i midlertidige forskjeller</t>
  </si>
  <si>
    <t>Oversikt over</t>
  </si>
  <si>
    <t>permanente forskjeller</t>
  </si>
  <si>
    <t>Ilignet skatt vedrørende forrige regnskapsår</t>
  </si>
  <si>
    <t>Betalt skatt vedrørende forrige regnskapsår:</t>
  </si>
  <si>
    <t>Beskrivelse (termin)</t>
  </si>
  <si>
    <t>Ilignet ikke betalt skatt</t>
  </si>
  <si>
    <t>Beregnet betalbar skatt for inneværende regnskapsår *)</t>
  </si>
  <si>
    <t>Beregnet betalbar skatt pr. årsskiftet</t>
  </si>
  <si>
    <t>Bokført betalbar skatt pr. årsskiftet</t>
  </si>
  <si>
    <t>Midlertidige forskjeller pr xx.xx._______ og netto utsatt skatteposisjon pr xx.xx._______</t>
  </si>
  <si>
    <t xml:space="preserve">       b. AM/LG</t>
  </si>
  <si>
    <t>Utsatt skatt grunnlag</t>
  </si>
  <si>
    <t>Utsatt skatt (grunnlag x skattesats)</t>
  </si>
  <si>
    <t>Utsatt skattefordel grunnlag</t>
  </si>
  <si>
    <t>Utsatt skattefordel (grunnlag x skattesats)</t>
  </si>
  <si>
    <t>Eventuell reduksjon</t>
  </si>
  <si>
    <t>Utsatt skattefordel etter reduksjon</t>
  </si>
  <si>
    <t xml:space="preserve">Oversikt over </t>
  </si>
  <si>
    <t>fremførbart underskudd</t>
  </si>
  <si>
    <t>Anvendt</t>
  </si>
  <si>
    <t>Utløpsår</t>
  </si>
  <si>
    <t>Avstemming skattekostnad</t>
  </si>
  <si>
    <t>Årets resultat:</t>
  </si>
  <si>
    <t>Permanente forskjeller:</t>
  </si>
  <si>
    <t>Grunnlag skattekostnad:</t>
  </si>
  <si>
    <t>Årets skattekostnad:</t>
  </si>
  <si>
    <t>Differanse:</t>
  </si>
  <si>
    <t>Forklaring differanse:</t>
  </si>
  <si>
    <t>Avvik betalbar skatt og avsatt skatt fjoråret:</t>
  </si>
  <si>
    <t>Nedjustering utsatt skattefordel (1):</t>
  </si>
  <si>
    <t>Annet (2)</t>
  </si>
  <si>
    <t>Sum forklart differanse:</t>
  </si>
  <si>
    <t>(1): For de tilfellene hvor selskapet har vurdert virkelig verdi av utsatt skattefordel til å være lavere enn midlertidige forskjeller tilsier.</t>
  </si>
  <si>
    <t>(2):  Eks. resultatandel inntatt etter egenkapitalmetoden, goodwillavskrivninger etc.</t>
  </si>
  <si>
    <t xml:space="preserve"> Avstemming av langsiktig lånegjeld</t>
  </si>
  <si>
    <t>IB</t>
  </si>
  <si>
    <t>UB</t>
  </si>
  <si>
    <t>1 års avdrag        -</t>
  </si>
  <si>
    <t>Sum langsiktig gjeld       =</t>
  </si>
  <si>
    <t>Bokført beløp       -</t>
  </si>
  <si>
    <t>Eventuell differanse (må forklares)       =</t>
  </si>
  <si>
    <t>langsiktig gjeld i utenlandsk valuta</t>
  </si>
  <si>
    <t>(BxC)</t>
  </si>
  <si>
    <t>Eventuell differanse som må forklares</t>
  </si>
  <si>
    <t>Fordringer</t>
  </si>
  <si>
    <t>-    Spesifikasjon av pantsatte objekter</t>
  </si>
  <si>
    <t xml:space="preserve">      og deres bokførte verdi</t>
  </si>
  <si>
    <t>RESULTATDISPONERING</t>
  </si>
  <si>
    <t>Årsresultat</t>
  </si>
  <si>
    <t>Avgitt konsernbidrag   1)</t>
  </si>
  <si>
    <t>Avsatt til utbytte</t>
  </si>
  <si>
    <t>Avsatt til/overført fra fond for vurderingsforskjeller</t>
  </si>
  <si>
    <t>Avsatt til/overført fra Annen EK</t>
  </si>
  <si>
    <t>Egne aksjer</t>
  </si>
  <si>
    <t>Overkurs fond</t>
  </si>
  <si>
    <t>Annen EK</t>
  </si>
  <si>
    <t>Udekket tap</t>
  </si>
  <si>
    <t>Årets overskudd</t>
  </si>
  <si>
    <t>Endring av regnskapsprinsipp</t>
  </si>
  <si>
    <t>Korr. av feil i tidligere år</t>
  </si>
  <si>
    <t>Aksjeemisjon</t>
  </si>
  <si>
    <t>Tilbakebetaling av EK</t>
  </si>
  <si>
    <t>EK pr. 31/12</t>
  </si>
  <si>
    <t>Egenkapital og resultatdisponering</t>
  </si>
  <si>
    <t>År:</t>
  </si>
  <si>
    <t>Oversikt over avstemminger som skal utføres</t>
  </si>
  <si>
    <t>Utført (dato/sign)</t>
  </si>
  <si>
    <t>Indeks</t>
  </si>
  <si>
    <t>Avstemming av</t>
  </si>
  <si>
    <t>Ansvarlig</t>
  </si>
  <si>
    <t>Hyppighet</t>
  </si>
  <si>
    <t>Jan</t>
  </si>
  <si>
    <t>Feb</t>
  </si>
  <si>
    <t>Mars</t>
  </si>
  <si>
    <t>April</t>
  </si>
  <si>
    <t>Mai</t>
  </si>
  <si>
    <t>Juni</t>
  </si>
  <si>
    <t>Juli</t>
  </si>
  <si>
    <t>Aug</t>
  </si>
  <si>
    <t>Sep</t>
  </si>
  <si>
    <t>Okt</t>
  </si>
  <si>
    <t>Nov</t>
  </si>
  <si>
    <t>Des</t>
  </si>
  <si>
    <t>Bankkonti i utenlandsk valuta - agioberegning</t>
  </si>
  <si>
    <t>Kundefordringer</t>
  </si>
  <si>
    <t>Kundefordringer i utenlandsk valuta</t>
  </si>
  <si>
    <t>Kreditsaldi i kundereskontro</t>
  </si>
  <si>
    <t>Bonus fra leverandører</t>
  </si>
  <si>
    <t>Varelager</t>
  </si>
  <si>
    <t>Varetelleliste</t>
  </si>
  <si>
    <t>Verdsettelse og avstemming av varelager</t>
  </si>
  <si>
    <t>Langsiktige lånefordringer</t>
  </si>
  <si>
    <t>Balanseført beløp</t>
  </si>
  <si>
    <t>Balanseført hovedsbokkonto</t>
  </si>
  <si>
    <t>Balanseført hovedbok</t>
  </si>
  <si>
    <t>Balanseført verdi</t>
  </si>
  <si>
    <t>Artikkelnr./ varebetegnelse</t>
  </si>
  <si>
    <t>Sum balanseført beløp</t>
  </si>
  <si>
    <t>-  Balanseført beløp</t>
  </si>
  <si>
    <t>- Balanseført beløp</t>
  </si>
  <si>
    <t xml:space="preserve"> SALDO</t>
  </si>
  <si>
    <t>Spesifiser balanseført verdi av pantsatte eiendeler</t>
  </si>
  <si>
    <t>Forskuddsbetalte kostnader</t>
  </si>
  <si>
    <t>Andre kortsiktige fordringer</t>
  </si>
  <si>
    <t>Andre langsiktige fordringer</t>
  </si>
  <si>
    <t xml:space="preserve">Mellomværende med konsernselskaper </t>
  </si>
  <si>
    <t>Skjema brukes for å spesifisere, samt avstemme konsernfordringer i NOK mot hovedbok. For beregning av opptjente renteinntekter kan skjema på side 2 benyttes.</t>
  </si>
  <si>
    <t xml:space="preserve">KORTSIKTIG FORDRING (BELØP) </t>
  </si>
  <si>
    <t>LANGSIKTIG FORDRING (BELØP)</t>
  </si>
  <si>
    <t>OPPTJENTE RENTE-           INNTEKTER</t>
  </si>
  <si>
    <t xml:space="preserve"> FORDRINGER</t>
  </si>
  <si>
    <t xml:space="preserve"> GJELD</t>
  </si>
  <si>
    <t>BEVILGET ÅR</t>
  </si>
  <si>
    <t>VALUTASALDO PR XX.XX (A)</t>
  </si>
  <si>
    <t>BELØP I NOK TIL KURS PR XX.XX (AxB)</t>
  </si>
  <si>
    <t xml:space="preserve">PÅLØPTE RENTEINNTEKTER </t>
  </si>
  <si>
    <t xml:space="preserve">PÅLØPTE RENTEINN-TEKTER </t>
  </si>
  <si>
    <t xml:space="preserve">Det første skjema skal benyttes til å avstemme innrapportert arbeidsgiveravgift mot betalt arbeidsgiveravgift. </t>
  </si>
  <si>
    <t xml:space="preserve">De neste tre skjemaene er en avstemming av arbeidsgiveravgift mot det som er bokført i hovedbok. </t>
  </si>
  <si>
    <t>For utregning av kostnadsført avgiftspliktige ytelser kan kontrolloppstillingsskjema benyttes.</t>
  </si>
  <si>
    <t>RENTER %</t>
  </si>
  <si>
    <t>SALDO PR 31.12. FORRIGE ÅR</t>
  </si>
  <si>
    <t>SALDO PR 31.12. DETTE ÅR</t>
  </si>
  <si>
    <t>RENTER SAMLET I ÅR</t>
  </si>
  <si>
    <t>PÅLØPTE RENTER, IKKE FAKTURERTE</t>
  </si>
  <si>
    <t>BETINGELSER/SIKKERHET</t>
  </si>
  <si>
    <t>OPPRINNELIG LÅNEBELØP</t>
  </si>
  <si>
    <t>LÅNETAKER</t>
  </si>
  <si>
    <t>Dette skjemaet benyttes for å spesifisere, klassifisere og avstemme lånefordringer samt å beregne påløpte og årets samlede renteinntekter. Kortsiktige fordringerer er fordringer som forfaller innen ett år etter regnskapsårets slutt.(Skjema side 2 benyttes for å beregne påløpte renteinntekter)</t>
  </si>
  <si>
    <t xml:space="preserve">SALDO PR 31.12 FORRIGE ÅR </t>
  </si>
  <si>
    <t>SALDO PR. 31.12 DETTE ÅR</t>
  </si>
  <si>
    <t>PÅLØPTE  RENTER, IKKE FAKTURERTE</t>
  </si>
  <si>
    <t>RENTE %</t>
  </si>
  <si>
    <t>Varer</t>
  </si>
  <si>
    <t>LAGERVERDI SOLGTE VARER</t>
  </si>
  <si>
    <t>SALGSVERDI EKSK. MVA</t>
  </si>
  <si>
    <t>VARER/TJENESTER LEVERT ETTER ÅRSSKIFTET, MEN BOKFØRT FØR ÅRSKIFTET</t>
  </si>
  <si>
    <t>Skjemaet benyttes til å avstemme beholdningsendring for varer under tilvirkning og tilvirkede ferdigvarer i balansen mot beholdningsendring ført i resultatregnskapet.</t>
  </si>
  <si>
    <t>TEKST</t>
  </si>
  <si>
    <t>BEHOLDNING PR 01.01</t>
  </si>
  <si>
    <t>BEHOLDNING PR 31.12.</t>
  </si>
  <si>
    <t>BEHOLDNINGS-ENDRING</t>
  </si>
  <si>
    <t>Alle beløp bortsett fra negative korrigeringer skal tastes inn med positivt beløp. Det ligger inne formler som tar hensyn til om tallene skal adderes eller subtraheres.</t>
  </si>
  <si>
    <t>VERDSETTELSE AV VARELAGERET PÅ BAKGRUNN AV LAGERLISTER</t>
  </si>
  <si>
    <t>AVSTEMMING MOT HOVEDBOK</t>
  </si>
  <si>
    <t>VARENR.</t>
  </si>
  <si>
    <t>VARESORT</t>
  </si>
  <si>
    <t>KVANTUM VED TELLING</t>
  </si>
  <si>
    <t>TILGANG</t>
  </si>
  <si>
    <t>AVGANG</t>
  </si>
  <si>
    <t>KVANTUM VED PERIODESLUTT</t>
  </si>
  <si>
    <t>VARER/TJENESTER LEVERT FØR ÅRSSKIFTET,MEN IKKE BOKFØRT</t>
  </si>
  <si>
    <t>SALGSVERDI</t>
  </si>
  <si>
    <t>VARER/TJENESTER LEVERT ETTER ÅRSSKIFTET, MEN  BOKFØRT FØR ÅRSSKIFTET</t>
  </si>
  <si>
    <t>VARER/TJENESTER MOTTATT FØR ÅRSKIFTET, MEN IKKE BOKFØRT</t>
  </si>
  <si>
    <t xml:space="preserve">VARER/TJENESTER MOTTATT ETTER ÅRSSKIFTET, MEN BOKFØRT FØR ÅRSSKIFTET </t>
  </si>
  <si>
    <t>INNKJØPSPRIS (EX.MVA)</t>
  </si>
  <si>
    <t>Benytt hjelpeskjema på side 2 og 3 ved mange avstemmingsposter. Ved inntasting av tall skal alle tall tastes inn med positive fortegn. Det ligger inne formler som tar hensyn til om tallene skal adderes eller subtraheres.</t>
  </si>
  <si>
    <t xml:space="preserve"> -  VARER MOTTATT FØR ÅRSSKIFTET, IKKE BOKFØRT HB</t>
  </si>
  <si>
    <t xml:space="preserve"> +  VARER MOTTATT ETTER ÅRSKIFTET, BOKFØRT I HB </t>
  </si>
  <si>
    <t xml:space="preserve"> -  VARER LEVERT ETTER ÅRSKIFTET, BOKFØRT I HB</t>
  </si>
  <si>
    <t xml:space="preserve"> +  VARER LEVERT FØR ÅRSSKIFTET, IKKE BOKFØRT I HB</t>
  </si>
  <si>
    <t>LEV. NR.</t>
  </si>
  <si>
    <t xml:space="preserve">  LEVERANDØR</t>
  </si>
  <si>
    <t>BONUSBERETTIGET KJØP I ÅR</t>
  </si>
  <si>
    <t>BONUS</t>
  </si>
  <si>
    <t>BONUSSATS/         KOMMENTARER</t>
  </si>
  <si>
    <t>LEV. NR</t>
  </si>
  <si>
    <t>KUNDENR.</t>
  </si>
  <si>
    <t>ÅRSAK TIL AVSKRIVNING</t>
  </si>
  <si>
    <t>DATO</t>
  </si>
  <si>
    <t xml:space="preserve">      INNGÅTT OG ENDELIG OPPGJØR</t>
  </si>
  <si>
    <t>EVT. ÅRSAK TIL ENDELIG AVSKRIVNING</t>
  </si>
  <si>
    <t>REF:</t>
  </si>
  <si>
    <t>Ved inntasting av tall skal alle tall tastes inn med positivt fortegn.Det ligger inne formler som tar hensyn til om tallene skal adderes eller subtraheres.</t>
  </si>
  <si>
    <t xml:space="preserve"> *) Må beregnes manuelt ettersom ikke alle kundefordringer er fakturert med merverdiavgift. </t>
  </si>
  <si>
    <t>KUNDE NR.</t>
  </si>
  <si>
    <t>KUNDENAVN</t>
  </si>
  <si>
    <t>BEGRUNNELSE FOR AVSETNING</t>
  </si>
  <si>
    <t>AVSETNING</t>
  </si>
  <si>
    <t xml:space="preserve">KUNDE NR. </t>
  </si>
  <si>
    <t>KOMMENTAR</t>
  </si>
  <si>
    <t>BELØP (EX. MVA)</t>
  </si>
  <si>
    <t>Betalinger fra kunder må tastes inn med negativt fortegn, mens leveranser tastes inn med positivt fortegn.I nederste avstemmingsboks er det satt av plass for andre avstemmingsposter. Her må en selv tenke seg om når en velger fortegn.</t>
  </si>
  <si>
    <t xml:space="preserve"> +  BOKFØRT I HOVEDBOK, MEN IKKE HOS KUNDEN</t>
  </si>
  <si>
    <t xml:space="preserve"> -  BOKFØRT HOS KUNDEN, MEN IKKE I HOVEDBOK</t>
  </si>
  <si>
    <t xml:space="preserve"> +  ANDRE AVSTEMMINGSPOSTER</t>
  </si>
  <si>
    <t>Dette skjema kan benyttes ved avstemming av kundereskontro mot saldobekreftelse fra kunde. For forklaring av avvik mellom bokført saldo og bekreftet saldo kan skjema side 2 benyttes.</t>
  </si>
  <si>
    <t xml:space="preserve"> KUNDE NR. </t>
  </si>
  <si>
    <t>DIFFERANSE</t>
  </si>
  <si>
    <t>ÅRSAK TIL KREDITSALDO</t>
  </si>
  <si>
    <t>BELØP PR. XX.XX</t>
  </si>
  <si>
    <t>DEBITOR</t>
  </si>
  <si>
    <t>BELØP: VALUTA (A)</t>
  </si>
  <si>
    <t>TERMINKURS/VALUTAKURS PR XX.XX (B)</t>
  </si>
  <si>
    <t xml:space="preserve"> Bankinnskudd, kontanter og lignende</t>
  </si>
  <si>
    <t>KONTONR.</t>
  </si>
  <si>
    <t>BOKFØRTE BELØP</t>
  </si>
  <si>
    <t>VALUTASALDO</t>
  </si>
  <si>
    <t>DIFF. (FØRES SOM AGIO)</t>
  </si>
  <si>
    <t>SALDO VED REGNSK.AVSLUTNINGSDATO</t>
  </si>
  <si>
    <t xml:space="preserve">KURS VED REGNSK.AVSLUTNINGSDATO </t>
  </si>
  <si>
    <t>BANK</t>
  </si>
  <si>
    <t>HOVEDBOK</t>
  </si>
  <si>
    <t>Benytt hjelpeskjema på side 2, 3, 4 og 5 ved mange avstemmingsposter (sum på hjelpeskjemaene). Ved inntasting av tall skal alle tall tastes inn med positivt fortegn. Det ligger inne formler som tar hensyn til om tallene skal adderes eller subtraheres.</t>
  </si>
  <si>
    <t>Konsernfordringer i NOK</t>
  </si>
  <si>
    <t>Konserngjeld i NOK</t>
  </si>
  <si>
    <t>Varige driftsmidler</t>
  </si>
  <si>
    <t>Leverandørgjeld</t>
  </si>
  <si>
    <t>Leverandørgjeld i utenlandsk valuta</t>
  </si>
  <si>
    <t>Bonus til kunder</t>
  </si>
  <si>
    <t>Arbeidsgiveravgift</t>
  </si>
  <si>
    <t>Avsetning for påløpte kostnader</t>
  </si>
  <si>
    <t>Spesifikasjon av annen kortsiktig gjeld</t>
  </si>
  <si>
    <t>Forskudd fra kunder</t>
  </si>
  <si>
    <t>Avstemming av betalbar skatt</t>
  </si>
  <si>
    <t>Beregning av utsatt skatt/utsatt skattefordel</t>
  </si>
  <si>
    <t>Beregning av påløpte rentekostnader</t>
  </si>
  <si>
    <t>Resultatdisponering</t>
  </si>
  <si>
    <t>Andre fordringer</t>
  </si>
  <si>
    <t>Aksjer og obligasjoner</t>
  </si>
  <si>
    <t>Selskap</t>
  </si>
  <si>
    <t>Bankavstemming</t>
  </si>
  <si>
    <t>Side:</t>
  </si>
  <si>
    <t>Bankkontonr.:</t>
  </si>
  <si>
    <t>Hovedbokskontonr.:</t>
  </si>
  <si>
    <t>Utført av:</t>
  </si>
  <si>
    <t>Hovedbok</t>
  </si>
  <si>
    <t>Bilagsnr.</t>
  </si>
  <si>
    <t>Dato</t>
  </si>
  <si>
    <t>Beskrivelse</t>
  </si>
  <si>
    <t>Beløp</t>
  </si>
  <si>
    <t>Bankutskrift</t>
  </si>
  <si>
    <t>Referanse</t>
  </si>
  <si>
    <t>Sum</t>
  </si>
  <si>
    <t>Kurs</t>
  </si>
  <si>
    <t>Saldo ifølge hovedbok pr. ___________</t>
  </si>
  <si>
    <t>NOK</t>
  </si>
  <si>
    <t>Bankavstemming - spesifikasjon</t>
  </si>
  <si>
    <t>Uttak bokført i hovedbok - ikke belastet bank</t>
  </si>
  <si>
    <t>Sum overføres side 1</t>
  </si>
  <si>
    <t>Uttak ikke bokført i hovedbok - belastet bank</t>
  </si>
  <si>
    <t>Innskudd bokført i hovedbok - ikke godskrevet bank</t>
  </si>
  <si>
    <t>Innskudd ikke bokført i hovedbok - godskrevet bank</t>
  </si>
  <si>
    <t>Kasseavstemming</t>
  </si>
  <si>
    <t>VIRKELIG VERDI  (B)</t>
  </si>
  <si>
    <t>ANSKAFFELSES- KOST (A)</t>
  </si>
  <si>
    <t>Dette skjemaet skal benytes til aksjer klassifisert som anleggsmiddel, og som vurderes etter egenkapitalmetoden. For anleggsaksjer som vurderes etter kostmetoden brukes skjema side 1, og for anleggsaksjer vurdert etter bruttometoden brukes skjema side 3.</t>
  </si>
  <si>
    <t>RESULTAT</t>
  </si>
  <si>
    <t>BALANSE</t>
  </si>
  <si>
    <t>Dette skjemaet skal benyttes til aksjer klassifisert som anleggsmidler hvor det ikke foreligger betydelig eller bestemmende innflytelse, og som derfor vurderes etter kostmetoden. For vurdering etter egenkapitalmetoden se side 2 og for vurdering etter bruttometoden se side 3.</t>
  </si>
  <si>
    <t>ANTALL AKSJER</t>
  </si>
  <si>
    <t>MARKEDSVERDI (A)</t>
  </si>
  <si>
    <t>ANSKAFFELSESKOST (B)</t>
  </si>
  <si>
    <t xml:space="preserve">  EIERANDEL</t>
  </si>
  <si>
    <t>ANSKAFFELSES-KOST (B)</t>
  </si>
  <si>
    <t>Periodisering varer</t>
  </si>
  <si>
    <t>Avstemming kons.fordr.</t>
  </si>
  <si>
    <t>Anleggsregister</t>
  </si>
  <si>
    <t>Skyldig lønn</t>
  </si>
  <si>
    <t>Påløpte kostnader</t>
  </si>
  <si>
    <t>Forskudd kunder</t>
  </si>
  <si>
    <t>Skatteberegning</t>
  </si>
  <si>
    <t>Utsatt skatt/-fordel</t>
  </si>
  <si>
    <t>Skattekostnad</t>
  </si>
  <si>
    <t>Pantsatte objekter</t>
  </si>
  <si>
    <t>Bank-agio</t>
  </si>
  <si>
    <t>BØRSKURS 31.12</t>
  </si>
  <si>
    <t>ANSKAFFELSESKOST</t>
  </si>
  <si>
    <t>LAVESTE AV A OG B</t>
  </si>
  <si>
    <t>Mellomværende med konsernselskaper</t>
  </si>
  <si>
    <t>Annen langsiktig gjeld</t>
  </si>
  <si>
    <t>Kortsiktig gjeld</t>
  </si>
  <si>
    <t>SALDO IFØLGE KONSERNSELSKAP PR. ___________</t>
  </si>
  <si>
    <t xml:space="preserve"> </t>
  </si>
  <si>
    <t>Antall</t>
  </si>
  <si>
    <t>Skjema benyttes til beregning av agio-tap/gevinst for bankkonti i utenlandsk valuta.</t>
  </si>
  <si>
    <t>Kontonr.</t>
  </si>
  <si>
    <t>Kontonavn</t>
  </si>
  <si>
    <t xml:space="preserve">  Sum</t>
  </si>
  <si>
    <t>BESKRIVELSE</t>
  </si>
  <si>
    <t>BELØP</t>
  </si>
  <si>
    <t>Andre</t>
  </si>
  <si>
    <t>2)</t>
  </si>
  <si>
    <t>3)</t>
  </si>
  <si>
    <t>Annet</t>
  </si>
  <si>
    <t>SUM</t>
  </si>
  <si>
    <t>Avstemningsskjema av kundereskontro</t>
  </si>
  <si>
    <t>mot hovedbok</t>
  </si>
  <si>
    <t>Sum kunder ifølge reskontro</t>
  </si>
  <si>
    <t>DEBETPOSTER</t>
  </si>
  <si>
    <t xml:space="preserve"> -  Bokført reskontro - ikke hovedbok</t>
  </si>
  <si>
    <t>Faktura</t>
  </si>
  <si>
    <t>Nr.</t>
  </si>
  <si>
    <t xml:space="preserve"> +  Bokført hovedbok - ikke reskontro</t>
  </si>
  <si>
    <t>Bil.nr.</t>
  </si>
  <si>
    <t>KREDITTPOSTER</t>
  </si>
  <si>
    <t xml:space="preserve"> +  Bokført reskontro - ikke hovedbok</t>
  </si>
  <si>
    <t>Giro/Kreditt</t>
  </si>
  <si>
    <t xml:space="preserve"> -  Bokført hovedbok -ikke reskkontro</t>
  </si>
  <si>
    <t>Bil. nr.</t>
  </si>
  <si>
    <t>Beregnet saldo hovedbok</t>
  </si>
  <si>
    <t>Saldo ifølge hovedbok</t>
  </si>
  <si>
    <t>Differanse</t>
  </si>
  <si>
    <t>Avstemming gjennomgått av:_____________________________</t>
  </si>
  <si>
    <t>- beregning av agio</t>
  </si>
  <si>
    <t>Saldo hovedbokskonto</t>
  </si>
  <si>
    <t>Agio</t>
  </si>
  <si>
    <t>Dette skjemaet benyttes til å spesifisere og å forklare årsaken til vesentlige kreditsaldi i reskontroen</t>
  </si>
  <si>
    <t xml:space="preserve">Konto:    </t>
  </si>
  <si>
    <t>Kundenavn</t>
  </si>
  <si>
    <t>Rest</t>
  </si>
  <si>
    <t>Oversikt bekreftelser fra kunder</t>
  </si>
  <si>
    <t>Navn</t>
  </si>
  <si>
    <t>Avstemming av svar fra</t>
  </si>
  <si>
    <t>sirkulerte kunder (saldoforespørsel)</t>
  </si>
  <si>
    <t>Kundenavn:</t>
  </si>
  <si>
    <t>Saldo ifølge kunden pr. ___________</t>
  </si>
  <si>
    <t>Før inn bilagsnr. og dato for bokføring i HB etter avstemmingsdato</t>
  </si>
  <si>
    <t>Valutakurs</t>
  </si>
  <si>
    <t>Tap på kundefordringer</t>
  </si>
  <si>
    <t>-Sammendrag</t>
  </si>
  <si>
    <t>1)</t>
  </si>
  <si>
    <t>Årets avsetning basert på en individuell vurdering (overført fra side 3)</t>
  </si>
  <si>
    <t>+</t>
  </si>
  <si>
    <t>Årets avsetning basert på en generell avsetning (overført fra side 4)</t>
  </si>
  <si>
    <t>Årets konstaterte tap på kundefordringer (overført fra side 2)</t>
  </si>
  <si>
    <t>=</t>
  </si>
  <si>
    <t>4)</t>
  </si>
  <si>
    <t>Innbetaling på tidligere avskrevne kundefordringer</t>
  </si>
  <si>
    <t>-</t>
  </si>
  <si>
    <t>5)</t>
  </si>
  <si>
    <t>Avsetning ved årets begynnelse</t>
  </si>
  <si>
    <t>6)</t>
  </si>
  <si>
    <t>-Årets konstaterte tap</t>
  </si>
  <si>
    <t>-Individuell vurdering</t>
  </si>
  <si>
    <t xml:space="preserve">            -  Merverdiavgift</t>
  </si>
  <si>
    <t xml:space="preserve">          -  Merverdiavgift</t>
  </si>
  <si>
    <t xml:space="preserve">           =  Sum overføres side 4</t>
  </si>
  <si>
    <t xml:space="preserve">         =  Sum overføres side 1</t>
  </si>
  <si>
    <t>-Generell avsetning</t>
  </si>
  <si>
    <t>20XX</t>
  </si>
  <si>
    <t>Totale kundefordringer pr. (dato)__________</t>
  </si>
  <si>
    <t>Kr</t>
  </si>
  <si>
    <t>Merverdiavgift    *)</t>
  </si>
  <si>
    <t>Fordringer som er vurdert individuelt (fra side 3)</t>
  </si>
  <si>
    <t>Beregningsgrunnlag avsetning til fremtidig tap på kundefordringer</t>
  </si>
  <si>
    <t>=  Kr</t>
  </si>
  <si>
    <t xml:space="preserve">Avsetning i prosent    </t>
  </si>
  <si>
    <t>%</t>
  </si>
  <si>
    <t>Generell avsetning i kr overføres til side 1</t>
  </si>
  <si>
    <t>-oppfølging av tidligere avskrevne fordringer</t>
  </si>
  <si>
    <t>For alternativt skjema til beregning og avstemming av bonus fra leverandør se side 2.</t>
  </si>
  <si>
    <t>Leverandør</t>
  </si>
  <si>
    <t>Bokført bonus</t>
  </si>
  <si>
    <t xml:space="preserve">Inntektsført dette år  </t>
  </si>
  <si>
    <t>Rest (Oppføres som fordring i regnskapet)</t>
  </si>
  <si>
    <t>Avstemming av varelager</t>
  </si>
  <si>
    <t>Saldo ifølge tellelister pr. ___________</t>
  </si>
  <si>
    <t>HB konto</t>
  </si>
  <si>
    <t>Sum hovedbok</t>
  </si>
  <si>
    <t>Differanse (Må forklares)</t>
  </si>
  <si>
    <t>Avsetning for ikke bokførte/-</t>
  </si>
  <si>
    <t>fakturerte kjøp</t>
  </si>
  <si>
    <t>Fakturanr.</t>
  </si>
  <si>
    <t>Sum (overføres til side 1)</t>
  </si>
  <si>
    <t>Ref.nr</t>
  </si>
  <si>
    <t>fakturerte leveranser</t>
  </si>
  <si>
    <t>Bevegelser i varelager fra telling</t>
  </si>
  <si>
    <t>til avslutningstidspunkt</t>
  </si>
  <si>
    <t>Kvantum</t>
  </si>
  <si>
    <t>VAREGRUPPE:</t>
  </si>
  <si>
    <t>LAGERPLASS:</t>
  </si>
  <si>
    <t>SIDE:</t>
  </si>
  <si>
    <t>ANTALL SIDER:</t>
  </si>
  <si>
    <t xml:space="preserve">Basis pr. </t>
  </si>
  <si>
    <t>Sum kurante</t>
  </si>
  <si>
    <t>Sum ukurante varer</t>
  </si>
  <si>
    <t xml:space="preserve">  Anmerkninger</t>
  </si>
  <si>
    <t>enhet</t>
  </si>
  <si>
    <t xml:space="preserve"> varer</t>
  </si>
  <si>
    <t>Anskaffelseskost</t>
  </si>
  <si>
    <t xml:space="preserve">Verdsatt til </t>
  </si>
  <si>
    <t xml:space="preserve">SUM/TRANSPORT   </t>
  </si>
  <si>
    <t>Råvarer og</t>
  </si>
  <si>
    <t>Innkjøpte</t>
  </si>
  <si>
    <t xml:space="preserve">Oppgi beløpene i </t>
  </si>
  <si>
    <t>innkjøpte</t>
  </si>
  <si>
    <t>handels-</t>
  </si>
  <si>
    <t>Varer under</t>
  </si>
  <si>
    <t>Ferdige</t>
  </si>
  <si>
    <t>hele kroner</t>
  </si>
  <si>
    <t>halvfabr.</t>
  </si>
  <si>
    <t>varer</t>
  </si>
  <si>
    <t>tilvirkning</t>
  </si>
  <si>
    <t>tilv. varer</t>
  </si>
  <si>
    <t>Lager ifølge telling / EDB-lister</t>
  </si>
  <si>
    <t>+ / - Korreksjoner</t>
  </si>
  <si>
    <t>- Nedskrivning for ukurans</t>
  </si>
  <si>
    <t>=Virkelig verdi av varer pr. __________</t>
  </si>
  <si>
    <t>Kontonr</t>
  </si>
  <si>
    <t>Virkelig verdi ihht lagerlister</t>
  </si>
  <si>
    <t>Differanse (må forklares)</t>
  </si>
  <si>
    <t>Avstemminger</t>
  </si>
  <si>
    <t>-Beholdningsendringer</t>
  </si>
  <si>
    <t>Varer under tilvirkning</t>
  </si>
  <si>
    <t>Tilvirkede ferdigvarer</t>
  </si>
  <si>
    <t>Beholdningsendring ihht resultatet</t>
  </si>
  <si>
    <t>Periodisering av salg varer/tjenester</t>
  </si>
  <si>
    <t>Leveranse</t>
  </si>
  <si>
    <t>nr.</t>
  </si>
  <si>
    <t>ANDRE FORDRINGER</t>
  </si>
  <si>
    <t>Lånefordringer - kortsiktige</t>
  </si>
  <si>
    <t>1</t>
  </si>
  <si>
    <t>Kontonummer i hovedbok:</t>
  </si>
  <si>
    <t>Bokført</t>
  </si>
  <si>
    <t>Beregning av påløpte, ikke fakturerte renteinntekter</t>
  </si>
  <si>
    <t>Hovedbokskonto:_____________</t>
  </si>
  <si>
    <t>Lånetaker: _____________________________</t>
  </si>
  <si>
    <t>Saldo i valuta</t>
  </si>
  <si>
    <t>Valutakurs 31.12.</t>
  </si>
  <si>
    <t>Saldo i NOK</t>
  </si>
  <si>
    <t>A</t>
  </si>
  <si>
    <t>Dato for siste rentebetaling</t>
  </si>
  <si>
    <t>Antall dager fra siste betaling til 31.12.</t>
  </si>
  <si>
    <t>B</t>
  </si>
  <si>
    <t>Rente</t>
  </si>
  <si>
    <t>C</t>
  </si>
  <si>
    <t>Beregning (AxBxC/360) (Overfør til side 1)</t>
  </si>
  <si>
    <t>Lånefordringer - langsiktige</t>
  </si>
  <si>
    <t>Kontonr. i hovedbok:</t>
  </si>
  <si>
    <t>Dette skjema benyttes for å spesifisere og avstemme forskuddsbetalte kostnader.</t>
  </si>
  <si>
    <t>Kontonr. i hovedbok:______________</t>
  </si>
  <si>
    <t>-  Bokført beløp</t>
  </si>
  <si>
    <t>=  Eventuell differanse (må forklares)</t>
  </si>
  <si>
    <t>ANDRE KORTSIKTIGE FORDRINGER</t>
  </si>
  <si>
    <t>Dette skjema benyttes for å spesifisere og avstemme andre kortsiktige fordringer.</t>
  </si>
  <si>
    <t>Dette skjema benyttes for å spesifisere og avstemme andre langsiktige fordringer.</t>
  </si>
  <si>
    <t>Kortsiktige fordringer i</t>
  </si>
  <si>
    <t>utenlandsk valuta</t>
  </si>
  <si>
    <t>Konto nr. i hovedbok:</t>
  </si>
  <si>
    <t>(B)</t>
  </si>
  <si>
    <t>- Bokført beløp</t>
  </si>
  <si>
    <t>=Eventuell differanse (må forklares)</t>
  </si>
  <si>
    <t>Langsiktige fordringer i</t>
  </si>
  <si>
    <t xml:space="preserve">Sum </t>
  </si>
  <si>
    <t>Avstemming konsernmellomværende</t>
  </si>
  <si>
    <t>Konto</t>
  </si>
  <si>
    <t>Bokført beløp</t>
  </si>
  <si>
    <t>Bekreftet beløp</t>
  </si>
  <si>
    <t>Ref.</t>
  </si>
  <si>
    <t>Driftsmidler- endring midl.forskjeller</t>
  </si>
  <si>
    <t>Driftsmidler- tap/gevinst</t>
  </si>
  <si>
    <t>Avstemming mellomværende</t>
  </si>
  <si>
    <t>Finansielle anleggsmidler</t>
  </si>
  <si>
    <t>Avstemming konsernfordringer</t>
  </si>
  <si>
    <t>Konsernfordringer, renter</t>
  </si>
  <si>
    <t>Konsernfordringer, agio</t>
  </si>
  <si>
    <t>Langsiktige lånefordringer, renter</t>
  </si>
  <si>
    <t>Langsiktige fordringer, agio</t>
  </si>
  <si>
    <t>Aksjer, kostmetoden</t>
  </si>
  <si>
    <t>Aksjer, EK-metoden</t>
  </si>
  <si>
    <t>Aksjer, bruttometoden</t>
  </si>
  <si>
    <t>Obligasjoner, kostmetoden</t>
  </si>
  <si>
    <t>ANLEGGSMIDLER</t>
  </si>
  <si>
    <t>OMLØPSMIDLER</t>
  </si>
  <si>
    <t>Avstemming varelager, varer s.1</t>
  </si>
  <si>
    <t>Bevegelse varer</t>
  </si>
  <si>
    <t>Varetelleing</t>
  </si>
  <si>
    <t>Verdsettelse varer</t>
  </si>
  <si>
    <t>Beholdningsendring varer</t>
  </si>
  <si>
    <t>Avsetning for ikke bokførte/fakturerte kjøp,  varer s.2</t>
  </si>
  <si>
    <t>Avsetning for ikke bokførte/fakturerte leveranser, varer s.3</t>
  </si>
  <si>
    <t>Tap på kundefordringer, sammendrag, s. 1</t>
  </si>
  <si>
    <t>Tap på kundefordringer, årets konstaterte tap, s. 2</t>
  </si>
  <si>
    <t>Tap på kundefordringer, individuell vurdering, s. 3</t>
  </si>
  <si>
    <t>Tap på kundefordringer, oppfølgning av tidligere tap, s. 5</t>
  </si>
  <si>
    <t>Tap på kundefordringer, generell avsetning, s. 4</t>
  </si>
  <si>
    <t>Kundefordringer, kreditsaldoer</t>
  </si>
  <si>
    <t>Avstemming av svar på kundebekreftelser, s.2</t>
  </si>
  <si>
    <t>Kundebekreftelser, s.1</t>
  </si>
  <si>
    <t>Kundefordringer, agio</t>
  </si>
  <si>
    <t>Kortsiktige fordringer, mellomværende, agio</t>
  </si>
  <si>
    <t>Kortsiktige lånefordringer, s.1</t>
  </si>
  <si>
    <t>Kortsiktige lånefordringer-renter, s.2</t>
  </si>
  <si>
    <t>Kortsiktige fordringer, agio</t>
  </si>
  <si>
    <t>Investeringer</t>
  </si>
  <si>
    <t>Aksjer, kostpris</t>
  </si>
  <si>
    <t>Aksjer, markedspris</t>
  </si>
  <si>
    <t>Aksjer, gev/tap</t>
  </si>
  <si>
    <t>Obligasjoner, kostpris</t>
  </si>
  <si>
    <t>Obligasjoner, markedspris</t>
  </si>
  <si>
    <t>Bank, s.1</t>
  </si>
  <si>
    <t>Bank, agio</t>
  </si>
  <si>
    <t>Bank - spesifikajson, s.2</t>
  </si>
  <si>
    <t>Bank - spesifikajson, s.3</t>
  </si>
  <si>
    <t>Bank - spesifikajson, s.4</t>
  </si>
  <si>
    <t>Bank - spesifikajson, s.5</t>
  </si>
  <si>
    <t>Egenkapital</t>
  </si>
  <si>
    <t>Ek-avstemming</t>
  </si>
  <si>
    <t>Konserngjeld, s.1</t>
  </si>
  <si>
    <t>Konserngjeld - renter, s.2</t>
  </si>
  <si>
    <t>Langsiktig konserngjeld, agio</t>
  </si>
  <si>
    <t>Avstemming konserngjeld</t>
  </si>
  <si>
    <t>Langsiktig gjeld, agio</t>
  </si>
  <si>
    <t>Kortsiktig konserngjeld, agio</t>
  </si>
  <si>
    <t>Periodisering leverandørgjeld</t>
  </si>
  <si>
    <t>Avstemming leverandørgjeld</t>
  </si>
  <si>
    <t>Leverandørgjeld, agio</t>
  </si>
  <si>
    <t>Leverandørgjeld, debetsaldoer</t>
  </si>
  <si>
    <t>Saldoforespørsel leverandør, s.1</t>
  </si>
  <si>
    <t>Svar på saldoforesp.leverandør, s.2</t>
  </si>
  <si>
    <t>Betalbar skatt</t>
  </si>
  <si>
    <t>Oversikt permanente forskjeller</t>
  </si>
  <si>
    <t>Skyldig feripenger</t>
  </si>
  <si>
    <t>Avstemming arb.giv.avg</t>
  </si>
  <si>
    <t>Avstemming utg.mva</t>
  </si>
  <si>
    <t>Avg.plk. Ytelser</t>
  </si>
  <si>
    <t>Gjeld bonus kunder</t>
  </si>
  <si>
    <t>Påløpte rentekostnader</t>
  </si>
  <si>
    <t>Bankinnskudd, kontanter</t>
  </si>
  <si>
    <t>SKATTEMESSIG*</t>
  </si>
  <si>
    <t>EK pr 1/1</t>
  </si>
  <si>
    <t>Føring direkte mot fond for verdiendringer</t>
  </si>
  <si>
    <t>KONTONR./</t>
  </si>
  <si>
    <t>LØNNSART</t>
  </si>
  <si>
    <t>Feriepengeavsetning 10,2%</t>
  </si>
  <si>
    <t>Feriepengeavsetning 1,8% for de med ekstra feriedager</t>
  </si>
  <si>
    <t>Utgående avgift (25 %)</t>
  </si>
  <si>
    <t>Avgift på tjenester fra utlandet (25%)</t>
  </si>
  <si>
    <t xml:space="preserve"> Sum</t>
  </si>
  <si>
    <t>LEVERANDØR/LÅNEGIVER</t>
  </si>
  <si>
    <t>VALUTABELØP (A)</t>
  </si>
  <si>
    <t>VALUTAKURS PR. XX.XX (EVENT. TERMINKURS) (B)</t>
  </si>
  <si>
    <t>PERIDOISERT RENTEKOSTNAD</t>
  </si>
  <si>
    <t>BEREGNINGSGRUNNLAG</t>
  </si>
  <si>
    <t>Skjemaet brukes for å spesifisere, samt avstemme konserngjeld i NOK mot hovedbok.For beregning av opptjente rentekostnader kan skjema på side 2 benyttes.</t>
  </si>
  <si>
    <t>KONSERNSELSKAP (LÅNGIVER)</t>
  </si>
  <si>
    <t>KORTSIKTIG GJELD (BELØP)</t>
  </si>
  <si>
    <t>PERIODISERT RENTEKOSTNAD</t>
  </si>
  <si>
    <t>LANGSIKTIG GJELD (BELØP)</t>
  </si>
  <si>
    <t>KONSERNSELSKAP</t>
  </si>
  <si>
    <t>VALUTAKURS/TERMINKURS PR XX.XX (B)</t>
  </si>
  <si>
    <t>BELØP I NOK TIL KURS PR XX.XX (A x B)</t>
  </si>
  <si>
    <t>Mellomværende med konsernselskap</t>
  </si>
  <si>
    <t>VALUTA-SALDO PR XX.XX (A)aluta-</t>
  </si>
  <si>
    <t>PÅLØPTE RENTE-INNTEKTER</t>
  </si>
  <si>
    <t>VALUTAKURS PR XX.XX (B)</t>
  </si>
  <si>
    <t xml:space="preserve">BELØP TIL DAGSKURS (AxB) NOK </t>
  </si>
  <si>
    <t>OPPTJENT RENTEINNTEKT</t>
  </si>
  <si>
    <t>Konto nr. i hovedbok: __________</t>
  </si>
  <si>
    <t>Morselskap/ datterselskap</t>
  </si>
  <si>
    <t>Andre konsernselskap</t>
  </si>
  <si>
    <t>Eventuell differanse</t>
  </si>
  <si>
    <t>Beregning av påløpte renteinntekter</t>
  </si>
  <si>
    <t>Avstemming og omregning av</t>
  </si>
  <si>
    <t>Fond</t>
  </si>
  <si>
    <t>kortsiktige fordringer i valuta</t>
  </si>
  <si>
    <t>Konto nr. i hovedbok:__________________</t>
  </si>
  <si>
    <t>Morselskap/datterselskap</t>
  </si>
  <si>
    <t>Evt. Differanse</t>
  </si>
  <si>
    <t>Langsiktige konsernfordringer</t>
  </si>
  <si>
    <t>i utenlandsk valuta</t>
  </si>
  <si>
    <t>Eventuell differanse (må forklares)</t>
  </si>
  <si>
    <t>Konto nr. i hovedbok: ____________</t>
  </si>
  <si>
    <t xml:space="preserve">BESKRIVELSE AV POSTENE </t>
  </si>
  <si>
    <t xml:space="preserve">IKKE SKATTEPLIKTIG INNTEKT </t>
  </si>
  <si>
    <t>IKKE FRADRAGSBERET- TIGEDE KOSTNADER</t>
  </si>
  <si>
    <t>BESKRIVELSE AV MIDLERTIDIGE FORSKJELLER</t>
  </si>
  <si>
    <t>ENDRINGER</t>
  </si>
  <si>
    <t>POST NR.</t>
  </si>
  <si>
    <t>HENVISNINIG TIL HJELPESKJEMA</t>
  </si>
  <si>
    <t>Påløpte kostnader og annen kortsiktig gjeld</t>
  </si>
  <si>
    <t>BILAGSNR.</t>
  </si>
  <si>
    <t xml:space="preserve">Påløpte kostnader og annen kortsiktig gjeld </t>
  </si>
  <si>
    <t>REFERANSE</t>
  </si>
  <si>
    <t>BELØP I ÅR</t>
  </si>
  <si>
    <t>BELØP I FJOR</t>
  </si>
  <si>
    <t>BELØP DENNE PERIODE</t>
  </si>
  <si>
    <t>BELØP FORRIGE PERIODE</t>
  </si>
  <si>
    <t>Spesifikasjon av avgiftspliktige ytelser</t>
  </si>
  <si>
    <t>BOKFØRT I HOVEDBOK</t>
  </si>
  <si>
    <t>ARTER I LØNNSSYSTEMET</t>
  </si>
  <si>
    <t>fri bil</t>
  </si>
  <si>
    <t>fri avis</t>
  </si>
  <si>
    <t>1.TERMIN</t>
  </si>
  <si>
    <t>2.TERMIN</t>
  </si>
  <si>
    <t>3.TERMIN</t>
  </si>
  <si>
    <t>4.TERMIN</t>
  </si>
  <si>
    <t>5.TERMIN</t>
  </si>
  <si>
    <t>6.TERMIN</t>
  </si>
  <si>
    <t>KONTONR ELLER KONTOGR</t>
  </si>
  <si>
    <t>KONTONAVN</t>
  </si>
  <si>
    <t>AVGIFTSFRIE YTELSER</t>
  </si>
  <si>
    <t>AVGIFTSPLIKYTIGE YTELSER</t>
  </si>
  <si>
    <t>KONTONAVN/LØNNSARTBESKRIVELSE 1)</t>
  </si>
  <si>
    <t>ANSATTNR.</t>
  </si>
  <si>
    <t>ANSATT NAVN</t>
  </si>
  <si>
    <t>OVERTID</t>
  </si>
  <si>
    <t>DIVERSE</t>
  </si>
  <si>
    <t>TILLEGG</t>
  </si>
  <si>
    <t/>
  </si>
  <si>
    <t>ØVRIGE</t>
  </si>
  <si>
    <t>KUNDE</t>
  </si>
  <si>
    <t>AVREGNET OG UTBETALT BONUS</t>
  </si>
  <si>
    <t>PÅLØPT IKKE AVREGNET BONUS</t>
  </si>
  <si>
    <t>SAMLET PÅLØPT BONUS</t>
  </si>
  <si>
    <t>Saldo ifølge leverandøren må tastes inn med negativt fortegn. Kjøp fra leverandøren må tastes inn med negativt fortegn, mens betalinger tastes inn med positivt fortegn. I nederste avstemmingsboks er det satt av plass for andre avstemmingsposter. (Her må valg av fortegn vurderes)</t>
  </si>
  <si>
    <t xml:space="preserve"> LEV.NR.</t>
  </si>
  <si>
    <t>NAVN</t>
  </si>
  <si>
    <t>BOKFØRT SALDO</t>
  </si>
  <si>
    <t>BEKREFTET SALDO</t>
  </si>
  <si>
    <t xml:space="preserve">  KOMMENTAR</t>
  </si>
  <si>
    <t>ÅRSAK TIL DEBETSALDO</t>
  </si>
  <si>
    <t>SALDO PR. XX.XX</t>
  </si>
  <si>
    <t>LEVERANDØR NR.</t>
  </si>
  <si>
    <t>LEVERANDØRNAVN</t>
  </si>
  <si>
    <t>BOKFØRT DATO</t>
  </si>
  <si>
    <t>BELØP TIL DAGSKURS (AxB) NOK</t>
  </si>
  <si>
    <t>TERMINKURS/VALUTAKURS PR. XX.XX (B)</t>
  </si>
  <si>
    <t>VALUTABELØP</t>
  </si>
  <si>
    <t>LEVERANDØR</t>
  </si>
  <si>
    <t>VARER/TJENESTER MOTTATT FØR ÅRSSKIFTET,</t>
  </si>
  <si>
    <t>MEN IKKE BOKFØRT</t>
  </si>
  <si>
    <t>Innkjøpspris (ex.mva)</t>
  </si>
  <si>
    <t>MEN BOKFØRT FØR ÅRSKIFTET</t>
  </si>
  <si>
    <t>VARER/TJENESTER MOTTATT ETTER ÅRSKIFTET,</t>
  </si>
  <si>
    <t>Ved inntasting av tall skal alle tall tastes inn med positivt fortegn. Det ligger inne formler som tar hensyn til om tallene skal adderes eller subtraheres.</t>
  </si>
  <si>
    <t xml:space="preserve">Dette skjema benyttes til å beregne og avstemme midlertidige forskjeller og endring i midlertidige  forskjeller vedrørende anleggsmidler. </t>
  </si>
  <si>
    <t>Dette skjemaet benyttes for å spesifisere, avstemme og klassifisere lånefordringer samt å beregne påløpte og årets samlede renteinntekter. Langsiktige fordringer er fordringer som forfaller senere enn ett år etter regnskapsårets slutt og som ikke kan knyttes til varekretsløpet. (Skjema side 2 benyttes for å beregne påløpte renteinntekter)</t>
  </si>
  <si>
    <t>Innbetalte renter</t>
  </si>
  <si>
    <t>Periodens renteinntekt</t>
  </si>
  <si>
    <t>AVSTEMMING PERIODENS RENTEINNTEKT</t>
  </si>
  <si>
    <t>Dette skjemaet benyttes for å spesifisere, avstemme og regne om langsiktig fordringer i utenlandsk valuta. Bruk skjema Lånefordr-kortsiktig side 2 for å beregne påløpte renteinntekter.</t>
  </si>
  <si>
    <t>Dette er en enkel analyse over bevegelser av kvantum i lager fra test-tellingstidspunktet frem til avslutningstidspunktet. Som kilde kan produksjonsrapporter, salgsstatistikker etc. benyttes. Alle større bevegelser i fysisk kvantum bør være med.</t>
  </si>
  <si>
    <t>Saldo pr dd.mm.åå</t>
  </si>
  <si>
    <t>SISTE BEVEGELSE (mm.dd.åå)</t>
  </si>
  <si>
    <t>AVSKRIVNING (mm.dd.åå)</t>
  </si>
  <si>
    <t>DATO (mm.dd.åå)</t>
  </si>
  <si>
    <t>MIDLERTIDIGE FORSKJELLER</t>
  </si>
  <si>
    <t>AVSTEMMING AV ENDRING MIDLERTIDIGE FORSKJELLER:</t>
  </si>
  <si>
    <t>Akkumulerte regnskapsmessige avskrivninger</t>
  </si>
  <si>
    <t>Gevinst v/salg</t>
  </si>
  <si>
    <t>Første del av dette avstemmingsskjemaet er en oppsummering av de hovedbokskonti som skal avstemmes mot anleggsregister, mens andre del er en spesifikasajon av eventuelle differanser.</t>
  </si>
  <si>
    <t>KONTO NR.</t>
  </si>
  <si>
    <t>FORKLARING EVT DIFFERANSER MELLOM HOVEDBOKSKONTI OG ANLEGGSREGISTER</t>
  </si>
  <si>
    <t>SELSKAP</t>
  </si>
  <si>
    <t>MARKEDSVERDI</t>
  </si>
  <si>
    <t>Aksjekapital</t>
  </si>
  <si>
    <t>registrerte/innberettede beløp</t>
  </si>
  <si>
    <t>Kontrolloppstillingsskjema for</t>
  </si>
  <si>
    <t>Kostnadsført i regnskapet (Benytt kontrolloppstillingsskjema)</t>
  </si>
  <si>
    <t xml:space="preserve">  REGNSKAPSMESSIG</t>
  </si>
  <si>
    <t>SELSKAPETS NAVN</t>
  </si>
  <si>
    <t>ANSKAFFELSESKOST (A)</t>
  </si>
  <si>
    <t>VIRKELIG VERDI (B)</t>
  </si>
  <si>
    <t>BALANSEFØRT VERDI (LAVEST AV A OG B)</t>
  </si>
  <si>
    <t>For selskap som ikke er klassifisert som små etter RL § 1-6 skal obligasjoner vurderes til markedsverdi hvis kriteriene i RL § 5-8 er tilfredsstilt. Små bedrifter kan uten hinder av denne bestemmelsen heller velge å vurdere obligasjonene etter laveste verdis prinsipp.</t>
  </si>
  <si>
    <t>ANTALL OBLIGA-SJONER</t>
  </si>
  <si>
    <t>MARKEDS-VERDI</t>
  </si>
  <si>
    <t>ANSKAFFELSES-KOST</t>
  </si>
  <si>
    <t>Morselskap/ datterselskaper:</t>
  </si>
  <si>
    <t>Andre konsernselskaper:</t>
  </si>
  <si>
    <t>Hovedbokskonto:____________________________</t>
  </si>
  <si>
    <t>Lånegiver:__________________________</t>
  </si>
  <si>
    <t>Lånenr.:____________________________________</t>
  </si>
  <si>
    <t xml:space="preserve">Avsetning periodens begynnelse </t>
  </si>
  <si>
    <t>Betalte renter</t>
  </si>
  <si>
    <t>Påløpte renter ved periodens slutt</t>
  </si>
  <si>
    <t>Periodens rentekostnad</t>
  </si>
  <si>
    <t>kortsiktig konserngjeld i valuta</t>
  </si>
  <si>
    <t>Morselskap/ datterselskaper</t>
  </si>
  <si>
    <t>Andre konsern- selskap</t>
  </si>
  <si>
    <t>Langsiktig konserngjeld</t>
  </si>
  <si>
    <t>= Eventuell differanse (må forklares)</t>
  </si>
  <si>
    <t>Avstemning og spesifikasjon av</t>
  </si>
  <si>
    <t>konsernfordringer</t>
  </si>
  <si>
    <t>Konsernselskap:</t>
  </si>
  <si>
    <t>Kontonr.:</t>
  </si>
  <si>
    <t xml:space="preserve"> -  Fakturaer bokført hos motparten - ikke hos selskapet</t>
  </si>
  <si>
    <t xml:space="preserve"> +  Fakturaer bokført hos selskapet - ikke hos motparten</t>
  </si>
  <si>
    <t xml:space="preserve"> +  Innbet./kr.notaer bokf. hos motparten - ikke hos selsk.</t>
  </si>
  <si>
    <t xml:space="preserve"> -  Innbet./kr.notaer bokf. hos selsk. -ikke hos motparten</t>
  </si>
  <si>
    <t>Saldo ifølge hovedbok/reskontro pr. ___________</t>
  </si>
  <si>
    <t>konserngjeld</t>
  </si>
  <si>
    <t xml:space="preserve"> -  Fakturaer bokført hos motpart - ikke hos selskapet</t>
  </si>
  <si>
    <t xml:space="preserve"> +  Fakturaer bokført hos selskapet - ikke hos motpart</t>
  </si>
  <si>
    <t xml:space="preserve"> +  Innbet./kr.notaer bokf. hos motpart- ikke hos selsk.</t>
  </si>
  <si>
    <t xml:space="preserve"> -  Innbet./kr.notaer bokf. hos selsk. -ikke hos motpart</t>
  </si>
  <si>
    <t>Noteopplysninger</t>
  </si>
  <si>
    <t>Annen kortsiktig gjeld</t>
  </si>
  <si>
    <t>AKSJER OG OBLIGASJONER</t>
  </si>
  <si>
    <t>Bokført verdi</t>
  </si>
  <si>
    <t>Evt. differanse forklares</t>
  </si>
  <si>
    <t>Noteinformasjon</t>
  </si>
  <si>
    <t>Aksjer som anleggsmiddel</t>
  </si>
  <si>
    <t>Bokført verdi h/b konto</t>
  </si>
  <si>
    <t>vurdert etter egenkapitalmetoden</t>
  </si>
  <si>
    <t>Eierandel</t>
  </si>
  <si>
    <t>Andel av res. etter skatt (eksl.evt eks.ord.poster)</t>
  </si>
  <si>
    <t>Merverdi avskrivning</t>
  </si>
  <si>
    <t>Goodwill avskrivning</t>
  </si>
  <si>
    <t>+/-</t>
  </si>
  <si>
    <t>Annet (andel interngev. ect.)</t>
  </si>
  <si>
    <t>Ordinært resultat fra investeringer I TS/D</t>
  </si>
  <si>
    <t>Bokført i hovedbok</t>
  </si>
  <si>
    <t>Andel av ekstraordinære poster</t>
  </si>
  <si>
    <t>Egenkapital I TS/DS pr. avslutningstidspunkt</t>
  </si>
  <si>
    <t>*</t>
  </si>
  <si>
    <t>Andel av egenkapital</t>
  </si>
  <si>
    <t>Merverdier/mindreverdier (bokf.verdi)</t>
  </si>
  <si>
    <t>Goodwill</t>
  </si>
  <si>
    <t>Andel interngevinster</t>
  </si>
  <si>
    <t>Utbytte/konsernbidrag/utdelinger ect.</t>
  </si>
  <si>
    <t>Egenkapital justering direkte mot EK</t>
  </si>
  <si>
    <t>vurdert etter bruttometoden</t>
  </si>
  <si>
    <t>Forretningskontor</t>
  </si>
  <si>
    <t>Stemmeandel</t>
  </si>
  <si>
    <t>Resultatandel</t>
  </si>
  <si>
    <t>Innbetalt kapital</t>
  </si>
  <si>
    <t>Skyldig innskudd</t>
  </si>
  <si>
    <t>Andel salgsinntekter</t>
  </si>
  <si>
    <t>Andel driftskostnader</t>
  </si>
  <si>
    <t>Andel finansposter</t>
  </si>
  <si>
    <t>Andel ekstra ordinære poster</t>
  </si>
  <si>
    <t>Andel skatt</t>
  </si>
  <si>
    <t>Andel resultat</t>
  </si>
  <si>
    <t>Andel anleggsmidler</t>
  </si>
  <si>
    <t>Andel omløpsmidler</t>
  </si>
  <si>
    <t>Andel egenkapital</t>
  </si>
  <si>
    <t>Andel gjeld</t>
  </si>
  <si>
    <t>Differanse, må forklares</t>
  </si>
  <si>
    <t>Dette skjema kan benyttes til å kalkulere regnskapsmessig  og skattemessig gevinst eller tap ved salg av aksjer.</t>
  </si>
  <si>
    <t xml:space="preserve">  Navn</t>
  </si>
  <si>
    <t>Gevinst (+)</t>
  </si>
  <si>
    <t>tap (-)</t>
  </si>
  <si>
    <t>ved salg</t>
  </si>
  <si>
    <t>Evt. differanse (må forklares)</t>
  </si>
  <si>
    <t>Bilag/ref.nr</t>
  </si>
  <si>
    <t>Forklaring</t>
  </si>
  <si>
    <t>Sum differanser</t>
  </si>
  <si>
    <t>Tap/gevinst ved avgang av driftsmidler</t>
  </si>
  <si>
    <t>Dette skjema benyttes til å beregne tap/gevinst ved avgang anleggsmidler</t>
  </si>
  <si>
    <t>Bilag nr.</t>
  </si>
  <si>
    <t>Salgssum</t>
  </si>
  <si>
    <t>Kostpris</t>
  </si>
  <si>
    <t>Tap v/salg</t>
  </si>
  <si>
    <t>Sum ifølge resultatregnskap</t>
  </si>
  <si>
    <t>Sone 1a *)</t>
  </si>
  <si>
    <t>Sone 4a</t>
  </si>
  <si>
    <t>*) I sone 1a benyttes en sats på 14,1 % etter at fribeløpet er brukt opp</t>
  </si>
  <si>
    <t>SAMMENDRAG GRUNNLAG FOR INNG. MVA</t>
  </si>
  <si>
    <t>Beregnet inngående avgift</t>
  </si>
  <si>
    <t>Sum inngående avgift fra omsetningsoppgavene</t>
  </si>
  <si>
    <t>Kommentar:</t>
  </si>
  <si>
    <t>Midlertidige forskjeller</t>
  </si>
  <si>
    <t>01.01.</t>
  </si>
  <si>
    <t>31.12.</t>
  </si>
  <si>
    <t>Bokført verdi driftsmidler i følge regnskapet</t>
  </si>
  <si>
    <t>- Skattemessig verdi (sum saldoskjemaer)*</t>
  </si>
  <si>
    <t>Endring midlertidige forskjeller</t>
  </si>
  <si>
    <t>(årets - fjorårets, motsatt vei av skjema RF-1217)</t>
  </si>
  <si>
    <t>+ Skattemessige avskrivninger</t>
  </si>
  <si>
    <t>- Bedriftsøkonomiske av og nedskrivninger</t>
  </si>
  <si>
    <t>+ Gevinst ved salg</t>
  </si>
  <si>
    <t>- Tap ved salg</t>
  </si>
  <si>
    <t>+ Reversering av tidligere foretatte nedskrivninger</t>
  </si>
  <si>
    <t>+/- Annet</t>
  </si>
  <si>
    <t>Avvik (skal være 0)</t>
  </si>
  <si>
    <t>* Husk også å inkludere tomter og andre anleggsmidler som ikke er ført via saldoskjemaet her</t>
  </si>
  <si>
    <t>Eiendomsskjema</t>
  </si>
  <si>
    <t>Eiendommens navn:</t>
  </si>
  <si>
    <t>Kommune:</t>
  </si>
  <si>
    <t xml:space="preserve"> Adresse:</t>
  </si>
  <si>
    <t xml:space="preserve"> Sorenskriveren i:</t>
  </si>
  <si>
    <t>Grunnbok nr</t>
  </si>
  <si>
    <t>Side</t>
  </si>
  <si>
    <t>G.nr.</t>
  </si>
  <si>
    <t>Br.nr.</t>
  </si>
  <si>
    <t xml:space="preserve"> Eier:</t>
  </si>
  <si>
    <t>Kontrakt</t>
  </si>
  <si>
    <t>tinglyst</t>
  </si>
  <si>
    <t xml:space="preserve"> Tilbehør:</t>
  </si>
  <si>
    <t xml:space="preserve"> PANTHEFTELSER</t>
  </si>
  <si>
    <t xml:space="preserve"> Prioritet</t>
  </si>
  <si>
    <t>Panthaver</t>
  </si>
  <si>
    <t>Tinglyst</t>
  </si>
  <si>
    <t>Hovedstol</t>
  </si>
  <si>
    <t>Avlyst</t>
  </si>
  <si>
    <t xml:space="preserve"> ANDRE HEFTELSER </t>
  </si>
  <si>
    <t xml:space="preserve">  Heftelse</t>
  </si>
  <si>
    <t xml:space="preserve"> TAKSTER</t>
  </si>
  <si>
    <t>År</t>
  </si>
  <si>
    <t xml:space="preserve">Verditakst </t>
  </si>
  <si>
    <t>Skattetakst</t>
  </si>
  <si>
    <t>Ligningsverdi</t>
  </si>
  <si>
    <t xml:space="preserve"> Anmerkninger:</t>
  </si>
  <si>
    <t>Kontrolloppstillingsskjema</t>
  </si>
  <si>
    <t>Sum ifølge anleggsnote</t>
  </si>
  <si>
    <t>Husk å kontrollere at sum kostpris og akkumulerte regnskapsmessige avskrivninger stemmer med anleggsnote, samt at gevinst/tap stemmer med tilsvarende beløp i resultatregnskapet.</t>
  </si>
  <si>
    <t>Dette skjemaet er ment som en oppsummering av selskapets mellomværende samt avstemming med bekreftelser fra motstående selskap. Avvik mellom bokført og bekreftet beløp kan spesifiseres og avstemmes i skjema Avstemming kons.fordr. og Avstemming kons. gjeld. For en nærmere spesisfisering av konsernmellomværende med fordeling på kortsiktig og langsiktig fordringer/gjeld, påløpte/opptjente renter samt avstemming av mellomværende i valuta se egne skjema.</t>
  </si>
  <si>
    <t>Skjema brukes for å spesifisere, samt avstemme langsiktige konsernfordringer i utenlandsk valuta mot hovedbok. For beregning av opptjente renteinntekter kan skjema Kons.fordr. renter s. 2 benyttes.</t>
  </si>
  <si>
    <t>Dette skjemaet gjelder for anleggsobligasjoner vurdert etter kostmetoden. For obligasjoner klassifisert som omløpsmidler se Aksjer kostmetoden s.1 for vurdering.</t>
  </si>
  <si>
    <t>Skjemaet benyttes som en spesifikasjon over de fordringer som er ført som konstaterte tap i løpet av året.</t>
  </si>
  <si>
    <t>Skjema brukes for å spesifisere, samt avstemme kortsiktige konsernfordringer i utenlandsk valuta mot hovedbok. For beregning av opptjente renteinntekter kan skjema Kons.fordr. renter side 2 benyttes.</t>
  </si>
  <si>
    <t>Dette skjemaet benyttes for å spesifisere, avstemme og regne om kortsiktige fordringer i utenlandsk valuta Bruk skjema Lånefordr-kortsiktig side 2 for å beregne påløpte renteinntekter.</t>
  </si>
  <si>
    <t>For selskap som ikke klassifiseres som små ihht RL § 1-6 skal markedsbaserte finansielle omløpsmidler vurderes til markedsverdi hvis kriteriene i RL § 5-8 er tilfredsstilt. Små bedrifter kan uten hinder av denne bestemmelsen heller velge å vurdere omløpsaksjene etter laveste verdis prinsipp. Dersom aksjene vurderes etter laveste verdis prinsipp, benytt avstemmingsskjema side 2. For aksjer klassifisert som anleggsmidler benyttes eget skjema.</t>
  </si>
  <si>
    <t>Utgående avgift (8%)</t>
  </si>
  <si>
    <t>Dette skjemaet gjelder for omløpsobligasjoner vurdert etter markedsverdi. For obligasjoner vurdert etter kostmetoden se side 1. For obligasjoner som klassifiseres anleggsmidler se eget skjema.</t>
  </si>
  <si>
    <t>Dette skjemaet gjelder obligasjoner som omløpsmidler vurdert etter kostmetoden (laveste av anskaffelseskost og virkelig verdi). For obligasjoner vurdert etter markedsverdi se side 2. For obligasjoner som klassifiseres anleggsmidler se eget skjema.</t>
  </si>
  <si>
    <t>(Eget skjema benyttes for å beregne påløpte rentekostnader)</t>
  </si>
  <si>
    <t>Bruk eget skjema for å beregne påløpte rentekostnader</t>
  </si>
  <si>
    <t>BALANSEFØRT VERDI PR XX.XX</t>
  </si>
  <si>
    <t>Dette skjema benyttes for å spesifisere, samt avstemme kortsiktig konserngjeld i utenlandsk valuta mot hovedbok. For beregning av påløpte rentekostnader kan eget skjema benyttes.</t>
  </si>
  <si>
    <t>Se skjema for varelager</t>
  </si>
  <si>
    <t>Se skjema eget skjema</t>
  </si>
  <si>
    <t>Endr. MF</t>
  </si>
  <si>
    <t>Dette skjema brukes for å spesifisere endringene i de midlertidige forskjellene i perioden.</t>
  </si>
  <si>
    <t xml:space="preserve">Udekket underskudd til fremføring pr. 31.12: </t>
  </si>
  <si>
    <t>Skjemaet benyttes for å beregne lønnskostnader som er påløpt, men ikke regnskapsført.</t>
  </si>
  <si>
    <t>Utbetalt ihht. kontrollskjema s.1</t>
  </si>
  <si>
    <t>Dette skjema benyttes for å spesifisere og avstemme forskudd fra kunder. (Se skjema for kundefordringer)</t>
  </si>
  <si>
    <t>Avstemningsskjema av leverandør-</t>
  </si>
  <si>
    <t>reskontro mot hovedbok</t>
  </si>
  <si>
    <t>Sum leverandør ifølge reskontro</t>
  </si>
  <si>
    <t>KREDITPOSTER</t>
  </si>
  <si>
    <t>Periodisering av mottatte varer/tjenester</t>
  </si>
  <si>
    <t>Sum bokført</t>
  </si>
  <si>
    <t>Skjemaet benyttes til å regne om leverandørgjeld i utenlandsk valuta til NOK</t>
  </si>
  <si>
    <t>Bokført hovedbokskonto</t>
  </si>
  <si>
    <t>Differanse / Agio</t>
  </si>
  <si>
    <t>Debetsaldi i leverandørreskontroen</t>
  </si>
  <si>
    <t>Dette skjemaet benyttes til å spesifisere og å forklare årsaken til vesentlige debetsaldi i reskontroen</t>
  </si>
  <si>
    <t>Overført kundefordringer</t>
  </si>
  <si>
    <t>Overført forskudd leverandør</t>
  </si>
  <si>
    <t>Oversikt bekreftelser</t>
  </si>
  <si>
    <t xml:space="preserve"> fra leverandører (saldoforespørsel)</t>
  </si>
  <si>
    <t xml:space="preserve">Avstemming av svar fra </t>
  </si>
  <si>
    <t>sirkulerte leverandører (saldoforespørsel)</t>
  </si>
  <si>
    <t>Reskontronr.:</t>
  </si>
  <si>
    <t>Leverandørnavn:</t>
  </si>
  <si>
    <t>Saldo ifølge motparten pr.:___________________</t>
  </si>
  <si>
    <t xml:space="preserve"> +  Bokført i hovedbok, men ikke hos motpart</t>
  </si>
  <si>
    <t xml:space="preserve"> -  Bokført hos motpart, men ikke i hovedbok</t>
  </si>
  <si>
    <t>Før inn bilagsreferanse og dato for bokføring i HB etter avstemningsdatoen</t>
  </si>
  <si>
    <t xml:space="preserve"> +/-  Andre avstemmingsposter</t>
  </si>
  <si>
    <t>Saldo ifølge leverandørresk./hovedbok pr.________________</t>
  </si>
  <si>
    <t>Valutakurs pr xx.xx</t>
  </si>
  <si>
    <t>Saldo NOK</t>
  </si>
  <si>
    <t>Gjeld</t>
  </si>
  <si>
    <t>Avsetning skyldig lønn</t>
  </si>
  <si>
    <t>Sist endret:</t>
  </si>
  <si>
    <t>Avstemming av anleggsregister</t>
  </si>
  <si>
    <t>Sum varige driftsmidler iflg. hovedbok pr.</t>
  </si>
  <si>
    <t xml:space="preserve">Sum anleggsregister pr. </t>
  </si>
  <si>
    <t>Kontroll av endring midlertidige forskjeller anleggsmidler</t>
  </si>
  <si>
    <t>INNKJØPSPRIS (EX.MVA.)</t>
  </si>
  <si>
    <t>Tellet av:</t>
  </si>
  <si>
    <t>Attestert av:</t>
  </si>
  <si>
    <t>Utregnet av:</t>
  </si>
  <si>
    <t>(dato/sign.)</t>
  </si>
  <si>
    <t>VARER/TJENESTER LEVERT FØR PERIODESLUTT MEN IKKE BOPKFØRT</t>
  </si>
  <si>
    <r>
      <t xml:space="preserve">Endring i årets avsetning til tap på kundefordringer </t>
    </r>
    <r>
      <rPr>
        <sz val="9"/>
        <rFont val="Arial"/>
        <family val="2"/>
      </rPr>
      <t>(avstemmes mot hovedbokskontoen tap på kundefordringer i resultatregnskapet)</t>
    </r>
  </si>
  <si>
    <t>Sum (overføres side 1)</t>
  </si>
  <si>
    <t xml:space="preserve">               Sum </t>
  </si>
  <si>
    <t xml:space="preserve">             Sum </t>
  </si>
  <si>
    <t>Dette skjema kan benyttes som oppfølging i ettertid på fordringer som har blitt avskrevet som konstatntert tap og ført ut av reskontro.</t>
  </si>
  <si>
    <r>
      <t xml:space="preserve">Overført leverandørgjeld </t>
    </r>
    <r>
      <rPr>
        <i/>
        <sz val="9"/>
        <rFont val="Arial"/>
        <family val="2"/>
      </rPr>
      <t>(eget skjema)</t>
    </r>
  </si>
  <si>
    <r>
      <t xml:space="preserve">Overført forskudd kunder </t>
    </r>
    <r>
      <rPr>
        <i/>
        <sz val="9"/>
        <rFont val="Arial"/>
        <family val="2"/>
      </rPr>
      <t>(eget skjema)</t>
    </r>
  </si>
  <si>
    <t>MELLOMVÆRENDE MED KONSERNSELSKAPER</t>
  </si>
  <si>
    <t>Aksjer som anleggsmiddel vurdert etter kostmetoden</t>
  </si>
  <si>
    <t>MARKEDS-VERDI PR. AKSJE</t>
  </si>
  <si>
    <t xml:space="preserve">Dette skjemaet skal benytes til aksjer klassifisert som anleggsmiddel, og som vurderes etter bruttometoden (felles kontrollert virksomhet). For anleggsaksjer som vurderes etter kostmetoden brukes skjema side 1, og for anleggsaksjer vurdert etter egenkapitalmetoden brukes skjema side 3.
Felles kontrollert virksomhet skal regnskapsføres etter egenkapital- eller bruttometoden hvis konsernregnskap ikke blir utarbeidet, ellers kan generelle vurderingsregler benyttes. (RL §5-18)
</t>
  </si>
  <si>
    <t>Obligasjoner som anleggsmiddel vurdert etter kostmetoden</t>
  </si>
  <si>
    <t>Aksjer som omløpsmiddel vurdert til kostpris</t>
  </si>
  <si>
    <t>Dette skjemaet gjelder for verdsetting av aksjer som omløpsmidler vurdert etter kostmetoden (laveste av anskaffelseskost og virkelig verdi). For vurdering av aksjer som omløpsmidler vurdert etter markedsverdi se side 2. For aksjer som klassifiseres anleggsmidler se eget skjema.
Bedrifter som ikke oppfyller kriteriene for markedsverdi i.h.t. RL §5-8, må føre omløpsaksjer etter laveste verdis prinsipp. For små foretak er tillatt å bruke laveste verdis prinsipp i steden for markedsverdi.</t>
  </si>
  <si>
    <t>MARKEDS-VERDI PR AKSJE</t>
  </si>
  <si>
    <t>Markedsbaserte finansielle omløpsmidler vurdert til markedsverdi</t>
  </si>
  <si>
    <t>Beregning av gevinst/tap ved salg av aksjer</t>
  </si>
  <si>
    <t>Dato solgt</t>
  </si>
  <si>
    <t>Antall solgt</t>
  </si>
  <si>
    <t>Samlet salgssum</t>
  </si>
  <si>
    <t>Kurtasje m.v. ved salg</t>
  </si>
  <si>
    <t>Bokført verdi v/salg</t>
  </si>
  <si>
    <t>Kurtasje ved kjøp</t>
  </si>
  <si>
    <t>Inng. Verdi</t>
  </si>
  <si>
    <t>Akkumulert RISK i eierperioden</t>
  </si>
  <si>
    <t>Korreksjon for utbytte jfr. selsktl. §5-3 **</t>
  </si>
  <si>
    <t>Korrigert inngangsverdi</t>
  </si>
  <si>
    <t xml:space="preserve">*For aksjeselskaper og enkelte andre selskapsformer ble fritaksmodellen innført fra og med 26. mars 2004. Dette innebærer som hovedregel at aksjegevinster og -tap oppstått etter 26.mars 2004 ikke er skattepliktige eller fradragsberettigede.  Viktige overgangsregler gjelder. I den grad selskapets aksjegevinster/tap er skattefrie/ikke fradragsberettiget er det ikke nødvendig å beregne skattemessig gevinst/tap. I disse tilfellene utgjør regnskapsmessig gevinst/tap en permanent forskjell. </t>
  </si>
  <si>
    <t xml:space="preserve">* *Positivt beløp reduserer gevinst/øker tap og indikerer at aksjenes riskbeløp er nedjustert uten at det er mottatt utbytte. Negativt beløp benyttes for korrigering ved mottatt utbytte uten at det er foretatt nedjustering av RISK.  </t>
  </si>
  <si>
    <t>Obligasjoner som omløpsmiddel vurdert etter kostmetoden</t>
  </si>
  <si>
    <t>Obligasjoner som omløpsmiddel vurdert til markedsverdi</t>
  </si>
  <si>
    <t xml:space="preserve"> Egenkapital avstemming</t>
  </si>
  <si>
    <r>
      <t xml:space="preserve">Sum disponeringer </t>
    </r>
    <r>
      <rPr>
        <sz val="9"/>
        <rFont val="Arial"/>
        <family val="2"/>
      </rPr>
      <t>(skal være lik årsresultat)</t>
    </r>
  </si>
  <si>
    <t>Avgitt konsernbidrag vil ikke være en del av overskuddsdisponeringen dersom egenkapitalmetoden benyttes.  Avgitt konsernbidrag må vises netto (etter skatt).</t>
  </si>
  <si>
    <t>Dette skjema benyttes for å spesifisere, samt avstemme langsiktig konserngjeld i utenlandsk valutamot hovedbok. For beregning av påløpte rentekostnader kan skjema Konserngjeld renter side 2 benyttes.</t>
  </si>
  <si>
    <t>__________</t>
  </si>
  <si>
    <t>Kontonr.: ________________</t>
  </si>
  <si>
    <t>OPPTAKS-KURS</t>
  </si>
  <si>
    <t>BALANSE- DAGENS KURS</t>
  </si>
  <si>
    <t>NESTE ÅRS AVDRAG</t>
  </si>
  <si>
    <t>FORFALL SENERE ENN 5 ÅR</t>
  </si>
  <si>
    <t>PÅLØPTE RENTER</t>
  </si>
  <si>
    <t xml:space="preserve"> SALDO 1.1.</t>
  </si>
  <si>
    <t xml:space="preserve"> SALDO 31.12.</t>
  </si>
  <si>
    <t>OPPTAKS- ÅR</t>
  </si>
  <si>
    <t>VALUTA- SALDO PR XX.XX (A)</t>
  </si>
  <si>
    <t>PÅLØPTE RENTE- KOSTNADER</t>
  </si>
  <si>
    <t>Leveranse nr.</t>
  </si>
  <si>
    <t>Innkjøpspris (ex. mva.)</t>
  </si>
  <si>
    <t>Dette skjema kan benyttes ved avstmming av leverandørreskontro mot saldobekreftelse fra leverandør. For forklaring av avvik mellom bokført saldo og bekreftet saldo kan skjema side 2 benyttes.</t>
  </si>
  <si>
    <t xml:space="preserve">  UDEKKET UNDERSKUDD DE SISTE 10 ÅR</t>
  </si>
  <si>
    <t>REGNSKAPS-MESSIG VERDI</t>
  </si>
  <si>
    <t>SKATTEMESSIG VERDI</t>
  </si>
  <si>
    <t>SKATTERED. MIDLERTIDIGE FORSKJELLER</t>
  </si>
  <si>
    <t>SKATTEØKENDE MIDLERTIDIGE FORSKJELLER</t>
  </si>
  <si>
    <t>ORDINÆR LØNN</t>
  </si>
  <si>
    <t>Evt. differanse forklares og bokføres</t>
  </si>
  <si>
    <t>2) I følge ferieloven §10 skal feriepengene beregnes som en fast prosentsats av feriepengegrunnlaget. Den gjeldende prosentsatsen er 10,2% (evt. 12,5% for arbeidstakere over 60 år) av feriepengegrunnlaget Hvis de ansatte skal ha 5 ukers ferie iht individuell avtale eller tariffavtale utgjør prosentsatsen 12% (evt. 14,3% for arbeidstakere over 60 år) av feriepengegrunnlaget.</t>
  </si>
  <si>
    <t>- Påløpne ikke forfalte lønninger m.v. i sist forløpne år som ikke er innberettet</t>
  </si>
  <si>
    <t>Hovedbokskonto:</t>
  </si>
  <si>
    <t>Långiver:</t>
  </si>
  <si>
    <t>Lånenr.:</t>
  </si>
  <si>
    <t>Perm.forskjeller</t>
  </si>
  <si>
    <t>Gevinst/ tap ved salg av aksjer under fritaksmodellen</t>
  </si>
  <si>
    <t>lønn</t>
  </si>
  <si>
    <t>Sum alle kolonner</t>
  </si>
  <si>
    <t>Skyldige feriepenger og arb.giv.avg. av feriepenger</t>
  </si>
  <si>
    <t>Skjemaet benyttes til å beregne, samt avstemme skyldige feriepenger og arbeidsgiveravgift av disse.</t>
  </si>
  <si>
    <t>Feriepengegrunnlag</t>
  </si>
  <si>
    <t>VALUTASALDO PR. XX.XX (A)</t>
  </si>
  <si>
    <t>VALUTAKURS/TERMINKURS PR. XX.XX (B)</t>
  </si>
  <si>
    <t xml:space="preserve">BELØP I NOK TIL KURS PR XX.XX (AxB) </t>
  </si>
  <si>
    <t>PÅLØPTE RENTEKOSTNADER</t>
  </si>
  <si>
    <t>Langsiktig gjeld</t>
  </si>
  <si>
    <t>PANTSATTE EIENDELER</t>
  </si>
  <si>
    <t>MASKINER/</t>
  </si>
  <si>
    <t>INVENTAR</t>
  </si>
  <si>
    <t>BYGNING/</t>
  </si>
  <si>
    <t>EIENDOM</t>
  </si>
  <si>
    <t>SKIP</t>
  </si>
  <si>
    <t>LÅNTAKER</t>
  </si>
  <si>
    <t>VALUTA</t>
  </si>
  <si>
    <t>SALDO</t>
  </si>
  <si>
    <t>PR XX.XX</t>
  </si>
  <si>
    <t>VALUTAKURS/</t>
  </si>
  <si>
    <t>TERMINKURS</t>
  </si>
  <si>
    <t>BELØP I</t>
  </si>
  <si>
    <t>NOK TIL</t>
  </si>
  <si>
    <t>KURS PR XX.XX</t>
  </si>
  <si>
    <t>RENTEDAGER</t>
  </si>
  <si>
    <t>RENTEFOT</t>
  </si>
  <si>
    <t>AVSTEMMING PERIODENS RENTEKOSTNAD</t>
  </si>
  <si>
    <t>Store foretak skal for obligasjonslån, konvertible lån og langsiktig gjeld til kredittinstitusjoner opplyse om avdragsstruktur, gjennomsnittlig rente og særlige vilkår Jf RL §§ 7-21 og 7-40.</t>
  </si>
  <si>
    <t>LÅNENR.</t>
  </si>
  <si>
    <t>LÅNEGIVER</t>
  </si>
  <si>
    <t>OPPTAKSÅR</t>
  </si>
  <si>
    <t>KURS</t>
  </si>
  <si>
    <t>SIKKERHET</t>
  </si>
  <si>
    <t>Skatter</t>
  </si>
  <si>
    <t>Vær oppmerksom på reglene vedr. utligning: Visse midlertidige forskjeller kan ikke utlignes, bl.a. i tilfeller hvor gjenværende fremføringsperiode for skattemessig underskudd er kort, og de skatteøkende forskjellene forventes å reversere langt frem i tid, kan utligning ikke foretas.
I tillegg for skattereduserende midlertidige forskjeller og underskudd til fremføring som eventuelt gjenstår etter utligning, må det vurderes om skattefordelen kan realiseres gjennom tilstrekkelig skattepliktig inntekt skapt av fremtidig inntjening.</t>
  </si>
  <si>
    <t xml:space="preserve">       </t>
  </si>
  <si>
    <t xml:space="preserve"> a. OM/KG</t>
  </si>
  <si>
    <t>GRUNNLAG</t>
  </si>
  <si>
    <t>2.Underskudd til fremføring</t>
  </si>
  <si>
    <t>1.Balanseposter</t>
  </si>
  <si>
    <t>Pr. årsskiftet skal betalbar skatt i balansen kun inneholde skatt som er utlignet for tidligere år, men ikke betalt, samt årets beregnede skattegjeld.</t>
  </si>
  <si>
    <t>*) Må korrigeres for føringer direkte mot egenkapitalen.</t>
  </si>
  <si>
    <t>Dette skjema brukes for å spesifisere kostnader som ikke er fradragsberettigede eller inntekter som ikke er skattepliktige (permanente forskjeller).</t>
  </si>
  <si>
    <t>Feripengeavsetning 2,3% for ansatte over 60 år</t>
  </si>
  <si>
    <t>Sum feriepengeravsetning</t>
  </si>
  <si>
    <t>Feriepenger opptjent og utbetalt i år</t>
  </si>
  <si>
    <t>Bokført avsetning</t>
  </si>
  <si>
    <t>Kalkulert arbeidsgiveravgift av feriepenger</t>
  </si>
  <si>
    <t>1) Dersom konti inkluderer utbetalte feriepenger må disse trekkes ut.</t>
  </si>
  <si>
    <t>SAMMENDRAG AV INNSENDTE OPPGAVER VEDRØRENDE ARBEIDSGIVERAVGIFT</t>
  </si>
  <si>
    <t>Sum avg.-</t>
  </si>
  <si>
    <t>AGA</t>
  </si>
  <si>
    <t>Bilagsnr/</t>
  </si>
  <si>
    <t xml:space="preserve">AGA </t>
  </si>
  <si>
    <t>Sone 1</t>
  </si>
  <si>
    <t>Sone 2</t>
  </si>
  <si>
    <t>Sone 3</t>
  </si>
  <si>
    <t>Sone 4</t>
  </si>
  <si>
    <t>Sone 5</t>
  </si>
  <si>
    <t>pliktige</t>
  </si>
  <si>
    <t>beregnet</t>
  </si>
  <si>
    <t>dato</t>
  </si>
  <si>
    <t>betalt</t>
  </si>
  <si>
    <t>Avvik</t>
  </si>
  <si>
    <t>ytelser</t>
  </si>
  <si>
    <t>Termin 1</t>
  </si>
  <si>
    <t>Termin 2</t>
  </si>
  <si>
    <t>Termin 3</t>
  </si>
  <si>
    <t>Termin 4</t>
  </si>
  <si>
    <t>Termin 5</t>
  </si>
  <si>
    <t>Termin 6</t>
  </si>
  <si>
    <t>Sum termin 1-6</t>
  </si>
  <si>
    <t>Evt korreksjoner</t>
  </si>
  <si>
    <t>Totalt</t>
  </si>
  <si>
    <t>AVSTEMMING MOT REGNSKAP</t>
  </si>
  <si>
    <t>Avstemming av grunnlag arbeidsavgift</t>
  </si>
  <si>
    <t>Avstemming av kostnadsført arbeidsgiveravgift</t>
  </si>
  <si>
    <t>Sum avgiftspliktige ytelser terminoppgaver</t>
  </si>
  <si>
    <t>Betalt AGA i år</t>
  </si>
  <si>
    <t>Avsatt pr. 31.12 i fjor (utbetalt i år termin 6 i fjor)</t>
  </si>
  <si>
    <t>Avsatt skyldig arb.g.avgift i balansen</t>
  </si>
  <si>
    <t>Avstemming arbeidsgiveravgift (ordinære næringer) - se kommentarer side 2</t>
  </si>
  <si>
    <t xml:space="preserve">Fra og med 2007 er det virksomhetens lokalisering og ikke de ansattes bostedskommune som avgjør valg av sone. </t>
  </si>
  <si>
    <t>Dette skjema er et oppsett for utfylling av kontrolloppstillingsskjema side 2. Kontrolloppstillingsskjema skiller ikke mellom avgiftsfrie og avgiftspliktige ytelser,  dette er likevel gjort i avstemmingsskjema med tanke på å benytte det til avstemming av arbeidsgiveravgift.</t>
  </si>
  <si>
    <t>Avsetning skyldig lønn pr. 1.1.xx</t>
  </si>
  <si>
    <t>Påløpne feriepenger pr 31.12.xx</t>
  </si>
  <si>
    <t>Bokført avsetning pr. 31.12.xx</t>
  </si>
  <si>
    <t>20XX-1</t>
  </si>
  <si>
    <t>20XX-2</t>
  </si>
  <si>
    <t>20XX-3</t>
  </si>
  <si>
    <t>20XX-4</t>
  </si>
  <si>
    <t>20XX-5</t>
  </si>
  <si>
    <t>20XX-6</t>
  </si>
  <si>
    <t>20XX-7</t>
  </si>
  <si>
    <t>20XX-8</t>
  </si>
  <si>
    <t>20XX-9</t>
  </si>
  <si>
    <t>20XX-10</t>
  </si>
  <si>
    <t>20XX-11</t>
  </si>
  <si>
    <t xml:space="preserve">fribeløp. For 2010 utgjør fribeløpet kr 530.000.  </t>
  </si>
  <si>
    <t>+ Godtgjørelser utgiftsført tidligere år, men utbetalt (avregnet) i siste forløpne år</t>
  </si>
  <si>
    <t>Avstemming grunnlag for utgående merverdiavgift</t>
  </si>
  <si>
    <t xml:space="preserve">Differensiert sats anvendes inntil differansen mellom arbeidsgiveravgift beregnet etter 14,1% og arbeidsgiveravgift beregnet etter differensiert sats (10,6 %) overstiger et </t>
  </si>
  <si>
    <t>Selskap:</t>
  </si>
  <si>
    <t>ID NR 
KONTO-
UTSKRIFT</t>
  </si>
  <si>
    <t>ID NR
KONTO-
UTSKRIFT</t>
  </si>
  <si>
    <t>Avstemming merverdiavgift</t>
  </si>
  <si>
    <t xml:space="preserve">Skjemaet benyttes til å avstemme skyldig/tilgode merverdiavgift. </t>
  </si>
  <si>
    <t>Dersom man er ajour med betalingene og har alminnelige 2 måneders perioder, skal skyldig/tilgode merverdiavgift kun representere akkumulert avgift for de to siste månedene.</t>
  </si>
  <si>
    <t>Tallene under hentes fra innsendte terminoppgaver.</t>
  </si>
  <si>
    <t>KONTROLL MOT REGNSKAP</t>
  </si>
  <si>
    <t>1. termin</t>
  </si>
  <si>
    <t>2. termin</t>
  </si>
  <si>
    <t>3. termin</t>
  </si>
  <si>
    <t>4. termin</t>
  </si>
  <si>
    <t>5. termin</t>
  </si>
  <si>
    <t>6. termin</t>
  </si>
  <si>
    <t>Tilleggsoppgave</t>
  </si>
  <si>
    <r>
      <rPr>
        <b/>
        <sz val="9"/>
        <rFont val="Arial"/>
        <family val="2"/>
      </rPr>
      <t>Post 1</t>
    </r>
    <r>
      <rPr>
        <sz val="9"/>
        <rFont val="Arial"/>
        <family val="2"/>
      </rPr>
      <t>: Samlet omsetning og uttak innenfor og utenfor merverdiavgiftsloven</t>
    </r>
  </si>
  <si>
    <r>
      <rPr>
        <b/>
        <sz val="9"/>
        <rFont val="Arial"/>
        <family val="2"/>
      </rPr>
      <t>Post 2:</t>
    </r>
    <r>
      <rPr>
        <sz val="9"/>
        <rFont val="Arial"/>
        <family val="2"/>
      </rPr>
      <t xml:space="preserve"> Samlet omsetning og uttak innenfor merverdiavgiftsloven</t>
    </r>
  </si>
  <si>
    <r>
      <rPr>
        <b/>
        <sz val="9"/>
        <rFont val="Arial"/>
        <family val="2"/>
      </rPr>
      <t>Post 4:</t>
    </r>
    <r>
      <rPr>
        <sz val="9"/>
        <rFont val="Arial"/>
        <family val="2"/>
      </rPr>
      <t xml:space="preserve"> Avgiftspliktig salg,  25%</t>
    </r>
  </si>
  <si>
    <r>
      <rPr>
        <b/>
        <sz val="9"/>
        <rFont val="Arial"/>
        <family val="2"/>
      </rPr>
      <t>Post 5:</t>
    </r>
    <r>
      <rPr>
        <sz val="9"/>
        <rFont val="Arial"/>
        <family val="2"/>
      </rPr>
      <t xml:space="preserve"> Avgiftspliktig salg,  15%</t>
    </r>
  </si>
  <si>
    <r>
      <rPr>
        <b/>
        <sz val="9"/>
        <rFont val="Arial"/>
        <family val="2"/>
      </rPr>
      <t>Post 6:</t>
    </r>
    <r>
      <rPr>
        <sz val="9"/>
        <rFont val="Arial"/>
        <family val="2"/>
      </rPr>
      <t xml:space="preserve"> Avgiftspliktig, 8% </t>
    </r>
  </si>
  <si>
    <r>
      <rPr>
        <b/>
        <sz val="9"/>
        <rFont val="Arial"/>
        <family val="2"/>
      </rPr>
      <t xml:space="preserve">Post 7: </t>
    </r>
    <r>
      <rPr>
        <sz val="9"/>
        <rFont val="Arial"/>
        <family val="2"/>
      </rPr>
      <t>Grunnlag kjøp av tjenester fra utlandet</t>
    </r>
  </si>
  <si>
    <t>Utgående avgift (15 %)</t>
  </si>
  <si>
    <r>
      <rPr>
        <b/>
        <sz val="9"/>
        <rFont val="Arial"/>
        <family val="2"/>
      </rPr>
      <t>Post 8:</t>
    </r>
    <r>
      <rPr>
        <sz val="9"/>
        <rFont val="Arial"/>
        <family val="2"/>
      </rPr>
      <t xml:space="preserve"> Inngående avgift (25%)</t>
    </r>
  </si>
  <si>
    <r>
      <rPr>
        <b/>
        <sz val="9"/>
        <rFont val="Arial"/>
        <family val="2"/>
      </rPr>
      <t>Post 9:</t>
    </r>
    <r>
      <rPr>
        <sz val="9"/>
        <rFont val="Arial"/>
        <family val="2"/>
      </rPr>
      <t xml:space="preserve"> Inngående avgift (15%)</t>
    </r>
  </si>
  <si>
    <r>
      <rPr>
        <b/>
        <sz val="9"/>
        <rFont val="Arial"/>
        <family val="2"/>
      </rPr>
      <t>Post 10:</t>
    </r>
    <r>
      <rPr>
        <sz val="9"/>
        <rFont val="Arial"/>
        <family val="2"/>
      </rPr>
      <t xml:space="preserve"> Inngående avgift (8%)</t>
    </r>
  </si>
  <si>
    <t>Bokført beløp skyldig/tilgode</t>
  </si>
  <si>
    <t>Bokføringsdato</t>
  </si>
  <si>
    <t>Bilagsnr</t>
  </si>
  <si>
    <t>Signatur</t>
  </si>
  <si>
    <t>Utfylt av</t>
  </si>
  <si>
    <t>Kontrollert av</t>
  </si>
  <si>
    <t>Bokført avgiftspliktig salg 25 %</t>
  </si>
  <si>
    <t>SUM AVG. GRUNNLAG</t>
  </si>
  <si>
    <t>Konto 3000 Salgsinntekt handelsvarer, avgiftspliktig, høy sats</t>
  </si>
  <si>
    <t>Konto 3020 Salgsinntekt tjenester, avgiftspliktig, høy sats</t>
  </si>
  <si>
    <t xml:space="preserve">Sum bokført avgiftspliktig salg 25 % </t>
  </si>
  <si>
    <t>Bokført avgiftspliktig salg 15 %</t>
  </si>
  <si>
    <t>1. TERMIN</t>
  </si>
  <si>
    <t>2. TERMIN</t>
  </si>
  <si>
    <t>3. TERMIN</t>
  </si>
  <si>
    <t>4. TERMIN</t>
  </si>
  <si>
    <t>5. TERMIN</t>
  </si>
  <si>
    <t>6. TERMIN</t>
  </si>
  <si>
    <t>Konto 3030 Salgsinntekt handelsvarer, avgiftspliktig, middels sats</t>
  </si>
  <si>
    <t>Konto 3040 Salgsinntekt egentilvirkede varer, avgiftspliktig, middels sats</t>
  </si>
  <si>
    <t>Sum bokført avgiftspliktig salg 15 %</t>
  </si>
  <si>
    <t>Bokført avgiftspliktig salg 8 %</t>
  </si>
  <si>
    <t>Konto 3050 Salgsinntekt tjenester, avgiftspliktig, lav sats</t>
  </si>
  <si>
    <t>Sum bokført avgiftspliktig salg 8 %</t>
  </si>
  <si>
    <t>Bokført avgiftsfritt salg</t>
  </si>
  <si>
    <t>SUM OMSETNING</t>
  </si>
  <si>
    <t>Konto 3100 Salgsinntekt handelsvarer, avgiftsfri</t>
  </si>
  <si>
    <t>Konto 3120 Salgsinntekt tjenester, avgiftsfri</t>
  </si>
  <si>
    <t>Sum bokført avgiftsfritt salg</t>
  </si>
  <si>
    <t>Bokført samlet omsetning</t>
  </si>
  <si>
    <t>Omsetning kontoklasse 3</t>
  </si>
  <si>
    <t>- Offentlig tilskudd/refusjoner</t>
  </si>
  <si>
    <t xml:space="preserve">Sum bokført samlet omsetning </t>
  </si>
  <si>
    <r>
      <t xml:space="preserve">Avstemming inngående merverdiavgift
</t>
    </r>
    <r>
      <rPr>
        <b/>
        <sz val="10"/>
        <rFont val="Arial"/>
        <family val="2"/>
      </rPr>
      <t>Avstemming termin 1</t>
    </r>
  </si>
  <si>
    <t xml:space="preserve">Skjemaet benyttes til å avstemme grunnlag for inngående merverdiavgift mot omsetningsoppgaven. </t>
  </si>
  <si>
    <t>Registrert med
25% mva</t>
  </si>
  <si>
    <t>Registrert med
15% mva</t>
  </si>
  <si>
    <t>Registrert med 
8% mva</t>
  </si>
  <si>
    <t>Utenfor mva-
området/nullsats</t>
  </si>
  <si>
    <t>Differanse
(skal gå i null)</t>
  </si>
  <si>
    <t>Avvik mellom omsetningsoppgaven og grunnlaget</t>
  </si>
  <si>
    <r>
      <t xml:space="preserve">Avstemming inngående merverdiavgift
</t>
    </r>
    <r>
      <rPr>
        <b/>
        <sz val="10"/>
        <rFont val="Arial"/>
        <family val="2"/>
      </rPr>
      <t>Avstemming termin 2</t>
    </r>
  </si>
  <si>
    <r>
      <t xml:space="preserve">Avstemming inngående merverdiavgift
</t>
    </r>
    <r>
      <rPr>
        <b/>
        <sz val="10"/>
        <rFont val="Arial"/>
        <family val="2"/>
      </rPr>
      <t>Avstemming termin 3</t>
    </r>
  </si>
  <si>
    <r>
      <t xml:space="preserve">Avstemming inngående merverdiavgift
</t>
    </r>
    <r>
      <rPr>
        <b/>
        <sz val="10"/>
        <rFont val="Arial"/>
        <family val="2"/>
      </rPr>
      <t>Avstemming termin 4</t>
    </r>
  </si>
  <si>
    <r>
      <t xml:space="preserve">Avstemming inngående merverdiavgift
</t>
    </r>
    <r>
      <rPr>
        <b/>
        <sz val="10"/>
        <rFont val="Arial"/>
        <family val="2"/>
      </rPr>
      <t>Avstemming termin 5</t>
    </r>
  </si>
  <si>
    <r>
      <t xml:space="preserve">Avstemming inngående merverdiavgift
</t>
    </r>
    <r>
      <rPr>
        <b/>
        <sz val="10"/>
        <rFont val="Arial"/>
        <family val="2"/>
      </rPr>
      <t>Avstemming termin 6</t>
    </r>
  </si>
  <si>
    <r>
      <t xml:space="preserve">Avstemming inngående merverdiavgift
</t>
    </r>
    <r>
      <rPr>
        <b/>
        <sz val="10"/>
        <rFont val="Arial"/>
        <family val="2"/>
      </rPr>
      <t>Tilleggsoppgave</t>
    </r>
  </si>
  <si>
    <t>TILLEGGSOPPG.</t>
  </si>
  <si>
    <t>Konto bokført kjøp tjenester fra utlandet</t>
  </si>
  <si>
    <t>Konto bokført innenlands kjøp av klimakvoter og gull</t>
  </si>
  <si>
    <t>Bokført innenlands kjøp av klimakvoter og gull</t>
  </si>
  <si>
    <t>Bokført kjøp tjenester fra utlandet</t>
  </si>
  <si>
    <t>Sum bokført innenlands kjøp av klimakvoter og gull</t>
  </si>
  <si>
    <t>Sum bokført kjøp tjenester fra utlandet</t>
  </si>
  <si>
    <r>
      <rPr>
        <b/>
        <sz val="9"/>
        <rFont val="Arial"/>
        <family val="2"/>
      </rPr>
      <t>Post 3:</t>
    </r>
    <r>
      <rPr>
        <sz val="9"/>
        <rFont val="Arial"/>
        <family val="2"/>
      </rPr>
      <t xml:space="preserve"> Avgiftsfritt salg og omsetning med omvendt avg.plikt</t>
    </r>
  </si>
  <si>
    <t>DIBkunnskap AS</t>
  </si>
  <si>
    <t xml:space="preserve">Arkiv: </t>
  </si>
  <si>
    <t>Kontollert av:</t>
  </si>
  <si>
    <t>Firma:</t>
  </si>
  <si>
    <t>Dato:</t>
  </si>
  <si>
    <t>Side 1</t>
  </si>
  <si>
    <t>Dagsoppgjør</t>
  </si>
  <si>
    <t>Bokføringsforskriften § 5-3-3.</t>
  </si>
  <si>
    <t>Side 2</t>
  </si>
  <si>
    <t xml:space="preserve">Inngående kassebeholdning </t>
  </si>
  <si>
    <t>Z-rapportnr kasse</t>
  </si>
  <si>
    <t>Avstemming mot hovedbok</t>
  </si>
  <si>
    <t>Z-rapportnr kortterminal</t>
  </si>
  <si>
    <t>Beholdning kassebok</t>
  </si>
  <si>
    <t>Kontanter i kassen</t>
  </si>
  <si>
    <t>Avstemming kortterminal</t>
  </si>
  <si>
    <t>Innbetalinger ført i kassebok, ikke hovedbok</t>
  </si>
  <si>
    <t>Utbetalinger ført i kassebok, ikke hovedbok</t>
  </si>
  <si>
    <t>Bankaxept</t>
  </si>
  <si>
    <t>Innbetalinger ført i hovedbok, ikke kassebok</t>
  </si>
  <si>
    <t>Visa</t>
  </si>
  <si>
    <t>Utbetalinger ført i hovedbok, ikke kassebok</t>
  </si>
  <si>
    <t>Mastercard</t>
  </si>
  <si>
    <t>AMEX</t>
  </si>
  <si>
    <t>Diners</t>
  </si>
  <si>
    <t>Beholdning i følge hovedbok</t>
  </si>
  <si>
    <t>Kortomsetning</t>
  </si>
  <si>
    <t>Kort Z-rapport</t>
  </si>
  <si>
    <t>Avstemming kontant</t>
  </si>
  <si>
    <t>Total avstemming</t>
  </si>
  <si>
    <t>Krav til dagsoppgjør jf. bokføringsforskriften § 5-3-3</t>
  </si>
  <si>
    <t>Dagsoppgjør skal inneholde:</t>
  </si>
  <si>
    <t>Kontantomsetning</t>
  </si>
  <si>
    <t>Veksel i kassen ved oppstart</t>
  </si>
  <si>
    <t>Opptalte kontanter</t>
  </si>
  <si>
    <t>Kontantsalg i løpet av dagen (fra z-rapport eller tilsvarende rapport)</t>
  </si>
  <si>
    <t>Kontantuttak</t>
  </si>
  <si>
    <t>Uttak eller innkudd av kontanter i løpet av dagen</t>
  </si>
  <si>
    <t>Kontantinnskudd</t>
  </si>
  <si>
    <t>Total omsetning</t>
  </si>
  <si>
    <t>Avstemming mot opptalt kassebeholdning</t>
  </si>
  <si>
    <t>Dato for dagsoppgjøret</t>
  </si>
  <si>
    <t>Navn på den/de som har foretatt dagsoppgjøret (ikke krav til signering)</t>
  </si>
  <si>
    <t>Kontant Z-rapport</t>
  </si>
  <si>
    <t>Totalt Z-rapport</t>
  </si>
  <si>
    <t>Forklaring på eventuelle differanser</t>
  </si>
  <si>
    <t>NB! Kontroller kravene over og huk av.</t>
  </si>
  <si>
    <t>Nattsafeinnskudd</t>
  </si>
  <si>
    <t>Overføres til neste dag</t>
  </si>
  <si>
    <t>Forklaring til differenser:</t>
  </si>
  <si>
    <t>Avstemming pr.:</t>
  </si>
  <si>
    <t>Kontrollert av:</t>
  </si>
  <si>
    <t xml:space="preserve">Saldo iflg. hovedbok:  </t>
  </si>
  <si>
    <t xml:space="preserve"> +  UTTAK BOKFØRT HOVEDBOK - IKKE BELASTET BANK</t>
  </si>
  <si>
    <t>Sum fra spesifikasjonsskjema s.2</t>
  </si>
  <si>
    <t xml:space="preserve"> -  INNSKUDD BOKFØRT HOVEDBOK - IKKE GODSKREVET BANK</t>
  </si>
  <si>
    <t>Sum fra spesifikasjonsskjema s.3</t>
  </si>
  <si>
    <t xml:space="preserve"> -  UTTAK IKKE BOKFØRT HOVEDBOK - BELASTET BANK</t>
  </si>
  <si>
    <t>Sum fra spesifikasjonsskjema s.4</t>
  </si>
  <si>
    <t xml:space="preserve"> +  INNSKUDD IKKE BOKFØRT HOVEDBOK - GODSKREVET BANK</t>
  </si>
  <si>
    <t>Sum fra spesifikasjonsskjema s.5</t>
  </si>
  <si>
    <t>Korrigert bokført saldo</t>
  </si>
  <si>
    <t>Saldo iflg. bankkontoutskrift</t>
  </si>
  <si>
    <t>Beregnet skatt på alminnelig inntekt med 27% grunnlag (posten ovenfor)</t>
  </si>
  <si>
    <t>Dette skjema viser hvorfor skattekostnaden avviker fra 27 % av resultatet, og danner grunnlag for skattenoten.</t>
  </si>
  <si>
    <t>27 % av grunnlag årets skattekostnad:</t>
  </si>
  <si>
    <t>Avstemming mva</t>
  </si>
  <si>
    <t>Beregning av maksimalt utbytte - utbytteramme</t>
  </si>
  <si>
    <t>Et aksjeselskap skal til enhver tid ha en egenkapital og en likviditet som er forsvarlig ut fra risikoen ved og omfanget av virksomheten i selskapet, jf. asl. § 3-4. I henhold til asl. § 8-1 (4) kan selskapet bare dele ut utbytte så langt det etter utdelingen har en forsvarlig egenkapital og likviditet. Ved forsvarlighetsvurderingen vurderes den reelle egenkapitalen men ved beregningen av den teknsike utbytterammen (se nedenfor) tar man utgangspunkt i den balanseførte egenkapitalen.</t>
  </si>
  <si>
    <t>Merk at utbytteberegningen er todelt:</t>
  </si>
  <si>
    <t xml:space="preserve">1. Den tekniske beregningen fastsetter den ytre rammen for utbyttekapasiteten </t>
  </si>
  <si>
    <t xml:space="preserve">2. Forsvarlighetsvurderingen avgjør den reelle utbyttekapasiteten  </t>
  </si>
  <si>
    <t>Etter innføring av forenklingene i aksjelovene 1. juli 2013 er det i utgangspunktet netto eiendeler med fradrag av bunden egenkapital, som kan utdeles, se asl./asal. § 8-1.</t>
  </si>
  <si>
    <r>
      <t xml:space="preserve">Alle tallene som legges inn i de gule feltene i tabellen nedenfor skal legges inn med </t>
    </r>
    <r>
      <rPr>
        <b/>
        <u val="single"/>
        <sz val="9"/>
        <rFont val="Arial"/>
        <family val="2"/>
      </rPr>
      <t>positive</t>
    </r>
    <r>
      <rPr>
        <b/>
        <sz val="9"/>
        <rFont val="Arial"/>
        <family val="2"/>
      </rPr>
      <t xml:space="preserve"> fortegn. </t>
    </r>
  </si>
  <si>
    <r>
      <t xml:space="preserve">Beregning av maksimal utbytteramme må sees i sammenheng med forsvarlig egenkapital og likviditet i selskapet. Selv om beregningen av </t>
    </r>
    <r>
      <rPr>
        <b/>
        <u val="single"/>
        <sz val="9"/>
        <rFont val="Arial"/>
        <family val="2"/>
      </rPr>
      <t>den tekniske</t>
    </r>
    <r>
      <rPr>
        <b/>
        <sz val="9"/>
        <color indexed="10"/>
        <rFont val="Arial"/>
        <family val="2"/>
      </rPr>
      <t xml:space="preserve"> </t>
    </r>
    <r>
      <rPr>
        <b/>
        <sz val="9"/>
        <rFont val="Arial"/>
        <family val="2"/>
      </rPr>
      <t>utbytterammen tillater utdeling av et visst beløp må det fremdeles tas høyde for at selskapet skal ha forsvarlig egenkapital og likviditet etter utdelingen.</t>
    </r>
  </si>
  <si>
    <t>Eiendeler</t>
  </si>
  <si>
    <t xml:space="preserve">Gjeld </t>
  </si>
  <si>
    <t>Aksjekapital (registrert på beslutningstidspunktet)</t>
  </si>
  <si>
    <t>Fond for urealisert gevinst (asal/asl §3-2)</t>
  </si>
  <si>
    <t>Fond for vurderingsforskjeller inkludert årets avsetning (asal/asl §3-3)</t>
  </si>
  <si>
    <t>Evt. annen bundet egenkapital (F eks bundne fond iht vedtektene)</t>
  </si>
  <si>
    <t xml:space="preserve"> Pålydende verdi av egne askjer med avtalepant</t>
  </si>
  <si>
    <t>Lån og sikkerhetsstillelse mv iht. asl/asal §§ 8-7  til 8-10 som ikke er tilbakebetalt eller avviklet før utbytte besluttes, eller som ikke tilbakebetales ved avregning i utbyttet.</t>
  </si>
  <si>
    <t>Andre disposisjoner etter balansedagen som etter loven skal ligge innenfor rammen av de midler selskapet kan benytte til utdeling av utbytte, eller eiendeler utdelt til aksjonær ved kapitalnedsettelse etter asl/asal § 12-1 (1) nr 2.</t>
  </si>
  <si>
    <t>SUM ( maksimal ramme for utdeling)</t>
  </si>
  <si>
    <t xml:space="preserve">I dib finner du også en sjekkliste for vurdering av forsvarlig egenkapital som må sammenholdes med en likviditetsanalyse som underbygger selskapets behov. Det er viktig at styret har et forhold til forsvarlig egenkapital og likviditet i selskapet og er klar over at det er ikke mulig å basere seg på tilsvarende matematiske beregning som tidligere. Hensikten med endringen er at det skal være mer fleksibelt å utbetale utbytte til eierne men at dette ikke skal gå på bekostning av kreditorer i selskapet. </t>
  </si>
  <si>
    <t>Ved vurdering av forsvarlig egenkapital må begrensninger som følger av særlovgivning, vedtekter, långivere, tilskuddsytere o.l (dvs ikke regulert i asl/asal) tas hensyn til.</t>
  </si>
  <si>
    <t>Konsernbidrag</t>
  </si>
  <si>
    <r>
      <t xml:space="preserve">Beregning av konsernbidrag følger den samme modellen som utbytte, som vil si at det først må beregnes en teknisk konsernbidragsgrunnlag, deretter må styret gjøre en forsvarlighetsvurdering av om tekniske beregnede konsernbidraget kan ytes. Beløpet i tabellen over utgjør maksimalt konsernbidrag </t>
    </r>
    <r>
      <rPr>
        <u val="single"/>
        <sz val="9"/>
        <rFont val="Arial"/>
        <family val="2"/>
      </rPr>
      <t>før</t>
    </r>
    <r>
      <rPr>
        <sz val="9"/>
        <rFont val="Arial"/>
        <family val="2"/>
      </rPr>
      <t xml:space="preserve"> spart skatt ved konsernbidraget er tatt hensyn til. Beløpet skal derfor økes med skatteeffekten av avgitt konsernbidrag for å komme frem til maksimalt konsernbidrag. Dersom maksimalt konsernbidrag før spart skatt overstiger årets skattepliktige inntekt (før avgitt konsernbidrag), må spart skatt som følge av avgitt konsernbidrag beregnes på grunnlag av årets skattepliktige inntekt (før avgitt konsernbidrag). Tabellen nedenfor tar hensyn til dette.</t>
    </r>
  </si>
  <si>
    <r>
      <t>Beregning av maks konsernbidrag</t>
    </r>
    <r>
      <rPr>
        <b/>
        <sz val="9"/>
        <rFont val="Arial"/>
        <family val="2"/>
      </rPr>
      <t xml:space="preserve">: </t>
    </r>
  </si>
  <si>
    <t>Årets skattesats</t>
  </si>
  <si>
    <t>Angis i temaet "Satser" i DIB under "Alminnelig inntekt"</t>
  </si>
  <si>
    <t>Teknisk utbyttegrunnlag</t>
  </si>
  <si>
    <t>Årets skattepliktige inntekt (før avgitt konsernbidrag)</t>
  </si>
  <si>
    <t xml:space="preserve">Grunnlag for beregning av spart skatt </t>
  </si>
  <si>
    <t>Spart skatt som følge av konsernbidrag med skattemessig effekt</t>
  </si>
  <si>
    <t>Maksimalt konsernbidrag før skatt (dvs som kan avgis)</t>
  </si>
</sst>
</file>

<file path=xl/styles.xml><?xml version="1.0" encoding="utf-8"?>
<styleSheet xmlns="http://schemas.openxmlformats.org/spreadsheetml/2006/main">
  <numFmts count="6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0_);\(&quot;kr&quot;#,##0\)"/>
    <numFmt numFmtId="173" formatCode="&quot;kr&quot;#,##0_);[Red]\(&quot;kr&quot;#,##0\)"/>
    <numFmt numFmtId="174" formatCode="&quot;kr&quot;#,##0.00_);\(&quot;kr&quot;#,##0.00\)"/>
    <numFmt numFmtId="175" formatCode="&quot;kr&quot;#,##0.00_);[Red]\(&quot;kr&quot;#,##0.00\)"/>
    <numFmt numFmtId="176" formatCode="_(&quot;kr&quot;* #,##0_);_(&quot;kr&quot;* \(#,##0\);_(&quot;kr&quot;* &quot;-&quot;_);_(@_)"/>
    <numFmt numFmtId="177" formatCode="_(&quot;kr&quot;* #,##0.00_);_(&quot;kr&quot;* \(#,##0.00\);_(&quot;kr&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0.0000"/>
    <numFmt numFmtId="186" formatCode="0.0000\ %"/>
    <numFmt numFmtId="187" formatCode="0.0\ %"/>
    <numFmt numFmtId="188" formatCode="0.0000000"/>
    <numFmt numFmtId="189" formatCode="0.000000"/>
    <numFmt numFmtId="190" formatCode="0.00000"/>
    <numFmt numFmtId="191" formatCode="0.000"/>
    <numFmt numFmtId="192" formatCode="0.0"/>
    <numFmt numFmtId="193" formatCode="\-0"/>
    <numFmt numFmtId="194" formatCode="0_ ;\-0\ "/>
    <numFmt numFmtId="195" formatCode="mm/dd/yy"/>
    <numFmt numFmtId="196" formatCode="#,##0.0;\(#,##0.0\)"/>
    <numFmt numFmtId="197" formatCode="#,##0.00;\(#,##0.00\)"/>
    <numFmt numFmtId="198" formatCode="_ * #,##0.0_ ;_ * \-#,##0.0_ ;_ * &quot;-&quot;??_ ;_ @_ "/>
    <numFmt numFmtId="199" formatCode="_ * #,##0_ ;_ * \-#,##0_ ;_ * &quot;-&quot;??_ ;_ @_ "/>
    <numFmt numFmtId="200" formatCode="00000"/>
    <numFmt numFmtId="201" formatCode="0_)"/>
    <numFmt numFmtId="202" formatCode="\(#,##0\)"/>
    <numFmt numFmtId="203" formatCode="mm/dd/yy_)"/>
    <numFmt numFmtId="204" formatCode="#,##0\);\(#,##0\)"/>
    <numFmt numFmtId="205" formatCode="0%"/>
    <numFmt numFmtId="206" formatCode="_ * #,##0.0000_ ;_ * \-#,##0.0000_ ;_ * &quot;-&quot;????_ ;_ @_ "/>
    <numFmt numFmtId="207" formatCode="m/d"/>
    <numFmt numFmtId="208" formatCode="&quot;Yes&quot;;&quot;Yes&quot;;&quot;No&quot;"/>
    <numFmt numFmtId="209" formatCode="&quot;True&quot;;&quot;True&quot;;&quot;False&quot;"/>
    <numFmt numFmtId="210" formatCode="&quot;On&quot;;&quot;On&quot;;&quot;Off&quot;"/>
    <numFmt numFmtId="211" formatCode="[$€-2]\ #,##0.00_);[Red]\([$€-2]\ #,##0.00\)"/>
    <numFmt numFmtId="212" formatCode="d/m/yy;@"/>
    <numFmt numFmtId="213" formatCode="dd/mm/yy;@"/>
    <numFmt numFmtId="214" formatCode="&quot;kr&quot;\ #,##0"/>
    <numFmt numFmtId="215" formatCode="#,##0.00_ ;[Red]\-#,##0.00\ "/>
    <numFmt numFmtId="216" formatCode="_ &quot;kr&quot;\ * #,##0_ ;_ &quot;kr&quot;\ * \-#,##0_ ;_ &quot;kr&quot;\ * &quot;-&quot;_ ;_ @_ "/>
    <numFmt numFmtId="217" formatCode="_ * #,##0_ ;_ * \-#,##0_ ;_ * &quot;-&quot;_ ;_ @_ "/>
    <numFmt numFmtId="218" formatCode="_ &quot;kr&quot;\ * #,##0.00_ ;_ &quot;kr&quot;\ * \-#,##0.00_ ;_ &quot;kr&quot;\ * &quot;-&quot;??_ ;_ @_ "/>
    <numFmt numFmtId="219" formatCode="_ * #,##0.00_ ;_ * \-#,##0.00_ ;_ * &quot;-&quot;??_ ;_ @_ "/>
    <numFmt numFmtId="220" formatCode="&quot;Ja&quot;;&quot;Ja&quot;;&quot;Nei&quot;"/>
    <numFmt numFmtId="221" formatCode="&quot;Sann&quot;;&quot;Sann&quot;;&quot;Usann&quot;"/>
    <numFmt numFmtId="222" formatCode="&quot;På&quot;;&quot;På&quot;;&quot;Av&quot;"/>
    <numFmt numFmtId="223" formatCode="[$€-2]\ ###,000_);[Red]\([$€-2]\ ###,000\)"/>
  </numFmts>
  <fonts count="79">
    <font>
      <sz val="10"/>
      <name val="Arial"/>
      <family val="0"/>
    </font>
    <font>
      <b/>
      <sz val="10"/>
      <name val="Arial"/>
      <family val="0"/>
    </font>
    <font>
      <i/>
      <sz val="10"/>
      <name val="Arial"/>
      <family val="0"/>
    </font>
    <font>
      <b/>
      <i/>
      <sz val="10"/>
      <name val="Arial"/>
      <family val="0"/>
    </font>
    <font>
      <sz val="10"/>
      <name val="Book Antiqua"/>
      <family val="1"/>
    </font>
    <font>
      <b/>
      <i/>
      <sz val="18"/>
      <name val="Book Antiqua"/>
      <family val="1"/>
    </font>
    <font>
      <b/>
      <sz val="12"/>
      <name val="Book Antiqua"/>
      <family val="1"/>
    </font>
    <font>
      <b/>
      <i/>
      <sz val="15"/>
      <name val="Book Antiqua"/>
      <family val="1"/>
    </font>
    <font>
      <b/>
      <sz val="10"/>
      <name val="Book Antiqua"/>
      <family val="1"/>
    </font>
    <font>
      <sz val="10"/>
      <name val="Times New Roman"/>
      <family val="1"/>
    </font>
    <font>
      <b/>
      <i/>
      <sz val="12"/>
      <name val="Times New Roman"/>
      <family val="1"/>
    </font>
    <font>
      <sz val="12"/>
      <name val="Times New Roman"/>
      <family val="1"/>
    </font>
    <font>
      <b/>
      <sz val="12"/>
      <name val="Times New Roman"/>
      <family val="1"/>
    </font>
    <font>
      <b/>
      <sz val="11"/>
      <name val="Times New Roman"/>
      <family val="1"/>
    </font>
    <font>
      <sz val="11"/>
      <name val="Times New Roman"/>
      <family val="1"/>
    </font>
    <font>
      <i/>
      <sz val="12"/>
      <name val="Times New Roman"/>
      <family val="1"/>
    </font>
    <font>
      <sz val="12"/>
      <color indexed="10"/>
      <name val="Times New Roman"/>
      <family val="1"/>
    </font>
    <font>
      <u val="single"/>
      <sz val="12"/>
      <color indexed="36"/>
      <name val="Times New Roman"/>
      <family val="1"/>
    </font>
    <font>
      <u val="single"/>
      <sz val="12"/>
      <color indexed="12"/>
      <name val="Times New Roman"/>
      <family val="1"/>
    </font>
    <font>
      <b/>
      <sz val="12"/>
      <color indexed="10"/>
      <name val="Times New Roman"/>
      <family val="1"/>
    </font>
    <font>
      <b/>
      <sz val="9"/>
      <name val="Arial"/>
      <family val="2"/>
    </font>
    <font>
      <b/>
      <sz val="14"/>
      <name val="Arial"/>
      <family val="2"/>
    </font>
    <font>
      <sz val="9"/>
      <name val="Arial"/>
      <family val="2"/>
    </font>
    <font>
      <i/>
      <sz val="9"/>
      <name val="Arial"/>
      <family val="2"/>
    </font>
    <font>
      <b/>
      <i/>
      <sz val="9"/>
      <name val="Arial"/>
      <family val="2"/>
    </font>
    <font>
      <b/>
      <i/>
      <sz val="14"/>
      <name val="Arial"/>
      <family val="2"/>
    </font>
    <font>
      <b/>
      <u val="single"/>
      <sz val="9"/>
      <name val="Arial"/>
      <family val="2"/>
    </font>
    <font>
      <b/>
      <sz val="9"/>
      <color indexed="10"/>
      <name val="Arial"/>
      <family val="2"/>
    </font>
    <font>
      <sz val="9"/>
      <color indexed="10"/>
      <name val="Arial"/>
      <family val="2"/>
    </font>
    <font>
      <b/>
      <sz val="11"/>
      <name val="Arial"/>
      <family val="2"/>
    </font>
    <font>
      <sz val="9"/>
      <color indexed="8"/>
      <name val="Arial"/>
      <family val="2"/>
    </font>
    <font>
      <b/>
      <sz val="9"/>
      <name val="Tahoma"/>
      <family val="2"/>
    </font>
    <font>
      <sz val="9"/>
      <name val="Tahoma"/>
      <family val="2"/>
    </font>
    <font>
      <sz val="11"/>
      <color indexed="8"/>
      <name val="Calibri"/>
      <family val="2"/>
    </font>
    <font>
      <sz val="11"/>
      <color indexed="9"/>
      <name val="Calibri"/>
      <family val="2"/>
    </font>
    <font>
      <b/>
      <sz val="11"/>
      <color indexed="10"/>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9"/>
      <name val="Calibri"/>
      <family val="2"/>
    </font>
    <font>
      <sz val="11"/>
      <color indexed="1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24"/>
      <color indexed="62"/>
      <name val="Calibri"/>
      <family val="2"/>
    </font>
    <font>
      <sz val="8"/>
      <color indexed="8"/>
      <name val="Calibri"/>
      <family val="2"/>
    </font>
    <font>
      <u val="single"/>
      <sz val="11"/>
      <color indexed="8"/>
      <name val="Calibri"/>
      <family val="2"/>
    </font>
    <font>
      <b/>
      <sz val="12"/>
      <name val="Arial"/>
      <family val="2"/>
    </font>
    <font>
      <u val="single"/>
      <sz val="9"/>
      <name val="Arial"/>
      <family val="2"/>
    </font>
    <font>
      <sz val="10"/>
      <color indexed="8"/>
      <name val="Book Antiqua"/>
      <family val="0"/>
    </font>
    <font>
      <sz val="10"/>
      <color indexed="8"/>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24"/>
      <color theme="3"/>
      <name val="Calibri"/>
      <family val="2"/>
    </font>
    <font>
      <sz val="8"/>
      <color theme="1"/>
      <name val="Calibri"/>
      <family val="2"/>
    </font>
    <font>
      <sz val="11"/>
      <color theme="3"/>
      <name val="Calibri"/>
      <family val="2"/>
    </font>
    <font>
      <u val="single"/>
      <sz val="11"/>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DCE6F1"/>
        <bgColor indexed="64"/>
      </patternFill>
    </fill>
    <fill>
      <patternFill patternType="solid">
        <fgColor rgb="FF4F81BD"/>
        <bgColor indexed="64"/>
      </patternFill>
    </fill>
    <fill>
      <patternFill patternType="solid">
        <fgColor theme="0"/>
        <bgColor indexed="64"/>
      </patternFill>
    </fill>
    <fill>
      <patternFill patternType="solid">
        <fgColor rgb="FF95B3D7"/>
        <bgColor indexed="64"/>
      </patternFill>
    </fill>
    <fill>
      <patternFill patternType="solid">
        <fgColor indexed="43"/>
        <bgColor indexed="64"/>
      </patternFill>
    </fill>
  </fills>
  <borders count="1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double"/>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style="thin"/>
    </border>
    <border>
      <left style="hair"/>
      <right style="thin"/>
      <top>
        <color indexed="63"/>
      </top>
      <bottom style="thin"/>
    </border>
    <border>
      <left>
        <color indexed="8"/>
      </left>
      <right style="thin"/>
      <top style="hair"/>
      <bottom style="hair"/>
    </border>
    <border>
      <left>
        <color indexed="63"/>
      </left>
      <right>
        <color indexed="63"/>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thin">
        <color indexed="8"/>
      </right>
      <top style="thin"/>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style="hair"/>
      <right style="hair"/>
      <top style="thin"/>
      <bottom>
        <color indexed="63"/>
      </bottom>
    </border>
    <border>
      <left style="hair"/>
      <right style="thin"/>
      <top style="thin"/>
      <bottom>
        <color indexed="63"/>
      </bottom>
    </border>
    <border>
      <left style="hair"/>
      <right style="hair"/>
      <top>
        <color indexed="63"/>
      </top>
      <bottom style="hair"/>
    </border>
    <border>
      <left style="hair"/>
      <right style="thin"/>
      <top>
        <color indexed="63"/>
      </top>
      <bottom>
        <color indexed="63"/>
      </bottom>
    </border>
    <border>
      <left style="thin">
        <color indexed="8"/>
      </left>
      <right style="hair">
        <color indexed="8"/>
      </right>
      <top style="hair">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hair"/>
      <right style="hair"/>
      <top>
        <color indexed="63"/>
      </top>
      <bottom>
        <color indexed="63"/>
      </bottom>
    </border>
    <border>
      <left style="hair"/>
      <right style="thin"/>
      <top>
        <color indexed="63"/>
      </top>
      <bottom style="hair"/>
    </border>
    <border>
      <left>
        <color indexed="63"/>
      </left>
      <right style="hair"/>
      <top style="hair"/>
      <bottom>
        <color indexed="63"/>
      </bottom>
    </border>
    <border>
      <left style="thin"/>
      <right style="hair"/>
      <top style="hair"/>
      <bottom>
        <color indexed="63"/>
      </bottom>
    </border>
    <border>
      <left style="thin"/>
      <right style="hair"/>
      <top>
        <color indexed="63"/>
      </top>
      <bottom style="hair"/>
    </border>
    <border>
      <left style="thin"/>
      <right>
        <color indexed="8"/>
      </right>
      <top style="hair"/>
      <bottom style="hair"/>
    </border>
    <border>
      <left>
        <color indexed="63"/>
      </left>
      <right style="hair"/>
      <top style="hair"/>
      <bottom style="hair"/>
    </border>
    <border>
      <left style="hair"/>
      <right>
        <color indexed="63"/>
      </right>
      <top style="hair"/>
      <bottom style="hair"/>
    </border>
    <border>
      <left style="thin"/>
      <right>
        <color indexed="8"/>
      </right>
      <top style="hair"/>
      <bottom style="thin"/>
    </border>
    <border>
      <left>
        <color indexed="8"/>
      </left>
      <right>
        <color indexed="8"/>
      </right>
      <top style="hair"/>
      <bottom style="thin"/>
    </border>
    <border>
      <left>
        <color indexed="8"/>
      </left>
      <right style="hair"/>
      <top style="hair"/>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hair"/>
      <top>
        <color indexed="63"/>
      </top>
      <bottom style="hair"/>
    </border>
    <border>
      <left style="hair"/>
      <right style="hair"/>
      <top style="thin">
        <color indexed="8"/>
      </top>
      <bottom style="hair"/>
    </border>
    <border>
      <left style="hair"/>
      <right style="thin">
        <color indexed="8"/>
      </right>
      <top style="thin">
        <color indexed="8"/>
      </top>
      <bottom style="hair"/>
    </border>
    <border>
      <left style="thin">
        <color indexed="8"/>
      </left>
      <right style="hair"/>
      <top style="hair"/>
      <bottom style="hair"/>
    </border>
    <border>
      <left style="hair"/>
      <right style="thin">
        <color indexed="8"/>
      </right>
      <top style="hair"/>
      <bottom style="hair"/>
    </border>
    <border>
      <left style="thin"/>
      <right style="thin">
        <color indexed="8"/>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style="thin"/>
      <top style="thin"/>
      <bottom>
        <color indexed="63"/>
      </bottom>
    </border>
    <border>
      <left>
        <color indexed="63"/>
      </left>
      <right style="hair"/>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hair"/>
      <top style="thin">
        <color indexed="8"/>
      </top>
      <bottom style="hair"/>
    </border>
    <border>
      <left style="hair"/>
      <right style="thin"/>
      <top style="thin">
        <color indexed="8"/>
      </top>
      <bottom style="hair"/>
    </border>
    <border>
      <left style="hair">
        <color indexed="8"/>
      </left>
      <right style="thin">
        <color indexed="8"/>
      </right>
      <top style="hair">
        <color indexed="8"/>
      </top>
      <bottom style="thin"/>
    </border>
    <border>
      <left style="thin"/>
      <right style="thin"/>
      <top style="hair"/>
      <bottom style="thin"/>
    </border>
    <border>
      <left>
        <color indexed="63"/>
      </left>
      <right style="hair">
        <color indexed="8"/>
      </right>
      <top style="hair">
        <color indexed="8"/>
      </top>
      <bottom style="thin"/>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style="thin"/>
    </border>
    <border>
      <left>
        <color indexed="63"/>
      </left>
      <right style="thin">
        <color indexed="8"/>
      </right>
      <top style="thin"/>
      <bottom>
        <color indexed="63"/>
      </bottom>
    </border>
    <border>
      <left style="thin">
        <color indexed="8"/>
      </left>
      <right style="thin">
        <color indexed="8"/>
      </right>
      <top style="thin"/>
      <bottom style="thin">
        <color indexed="8"/>
      </bottom>
    </border>
    <border>
      <left style="thin">
        <color indexed="8"/>
      </left>
      <right>
        <color indexed="63"/>
      </right>
      <top>
        <color indexed="63"/>
      </top>
      <bottom style="thin"/>
    </border>
    <border>
      <left>
        <color indexed="63"/>
      </left>
      <right style="hair"/>
      <top style="thin"/>
      <bottom style="hair"/>
    </border>
    <border>
      <left style="hair"/>
      <right style="thin"/>
      <top style="thin">
        <color indexed="8"/>
      </top>
      <bottom>
        <color indexed="63"/>
      </bottom>
    </border>
    <border>
      <left>
        <color indexed="63"/>
      </left>
      <right>
        <color indexed="63"/>
      </right>
      <top style="thin"/>
      <bottom style="double"/>
    </border>
    <border>
      <left style="hair"/>
      <right>
        <color indexed="63"/>
      </right>
      <top style="thin"/>
      <bottom style="hair"/>
    </border>
    <border>
      <left>
        <color indexed="63"/>
      </left>
      <right>
        <color indexed="63"/>
      </right>
      <top style="thin"/>
      <bottom style="hair"/>
    </border>
    <border>
      <left style="thin"/>
      <right>
        <color indexed="63"/>
      </right>
      <top style="hair"/>
      <bottom>
        <color indexed="63"/>
      </bottom>
    </border>
    <border>
      <left style="thin"/>
      <right>
        <color indexed="63"/>
      </right>
      <top>
        <color indexed="63"/>
      </top>
      <bottom style="hair"/>
    </border>
    <border>
      <left style="hair">
        <color indexed="8"/>
      </left>
      <right style="thin">
        <color indexed="8"/>
      </right>
      <top>
        <color indexed="63"/>
      </top>
      <bottom style="hair">
        <color indexed="8"/>
      </bottom>
    </border>
    <border>
      <left style="thin">
        <color indexed="8"/>
      </left>
      <right style="hair"/>
      <top style="thin"/>
      <bottom style="hair"/>
    </border>
    <border>
      <left style="hair"/>
      <right style="medium"/>
      <top style="hair"/>
      <bottom style="thin"/>
    </border>
    <border>
      <left>
        <color indexed="63"/>
      </left>
      <right style="medium"/>
      <top>
        <color indexed="63"/>
      </top>
      <bottom>
        <color indexed="63"/>
      </bottom>
    </border>
    <border>
      <left style="thin"/>
      <right style="medium"/>
      <top style="thin"/>
      <bottom style="thin"/>
    </border>
    <border>
      <left>
        <color indexed="63"/>
      </left>
      <right>
        <color indexed="63"/>
      </right>
      <top style="thin"/>
      <bottom style="medium"/>
    </border>
    <border>
      <left>
        <color indexed="63"/>
      </left>
      <right style="hair"/>
      <top>
        <color indexed="63"/>
      </top>
      <bottom>
        <color indexed="63"/>
      </bottom>
    </border>
    <border>
      <left style="hair"/>
      <right style="hair"/>
      <top style="thin"/>
      <bottom style="thin"/>
    </border>
    <border>
      <left style="thin"/>
      <right style="hair"/>
      <top style="thin"/>
      <bottom style="thin"/>
    </border>
    <border>
      <left style="hair"/>
      <right style="thin"/>
      <top style="thin"/>
      <bottom style="thin"/>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thin"/>
      <right style="medium"/>
      <top style="medium"/>
      <bottom/>
    </border>
    <border>
      <left style="thin"/>
      <right style="medium"/>
      <top/>
      <bottom/>
    </border>
    <border>
      <left style="thin"/>
      <right style="medium"/>
      <top/>
      <bottom style="thin"/>
    </border>
    <border>
      <left style="medium"/>
      <right style="medium"/>
      <top style="medium"/>
      <bottom style="medium"/>
    </border>
    <border>
      <left style="hair"/>
      <right>
        <color indexed="63"/>
      </right>
      <top style="hair"/>
      <bottom>
        <color indexed="63"/>
      </bottom>
    </border>
    <border>
      <left style="thin">
        <color indexed="8"/>
      </left>
      <right>
        <color indexed="63"/>
      </right>
      <top style="thin"/>
      <bottom style="thin"/>
    </border>
    <border>
      <left>
        <color indexed="63"/>
      </left>
      <right style="thin">
        <color indexed="8"/>
      </right>
      <top style="thin"/>
      <bottom style="thin"/>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hair">
        <color indexed="8"/>
      </left>
      <right>
        <color indexed="63"/>
      </right>
      <top>
        <color indexed="63"/>
      </top>
      <bottom style="thin"/>
    </border>
    <border>
      <left>
        <color indexed="63"/>
      </left>
      <right style="thin">
        <color indexed="8"/>
      </right>
      <top>
        <color indexed="63"/>
      </top>
      <bottom style="thin"/>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thin"/>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hair">
        <color indexed="8"/>
      </right>
      <top style="thin"/>
      <bottom style="hair">
        <color indexed="8"/>
      </bottom>
    </border>
    <border>
      <left style="thin"/>
      <right style="hair"/>
      <top style="thin"/>
      <bottom>
        <color indexed="63"/>
      </bottom>
    </border>
    <border>
      <left style="thin"/>
      <right style="hair"/>
      <top>
        <color indexed="63"/>
      </top>
      <bottom>
        <color indexed="63"/>
      </bottom>
    </border>
    <border>
      <left style="thin">
        <color indexed="8"/>
      </left>
      <right>
        <color indexed="63"/>
      </right>
      <top style="thin"/>
      <bottom>
        <color indexed="63"/>
      </bottom>
    </border>
    <border>
      <left style="thin"/>
      <right style="thin"/>
      <top style="thin"/>
      <bottom style="hair"/>
    </border>
    <border>
      <left style="thin"/>
      <right style="thin"/>
      <top style="hair"/>
      <bottom style="hair"/>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style="hair"/>
      <right>
        <color indexed="63"/>
      </right>
      <top style="thin"/>
      <bottom>
        <color indexed="63"/>
      </bottom>
    </border>
    <border>
      <left style="thin"/>
      <right>
        <color indexed="8"/>
      </right>
      <top style="thin"/>
      <bottom style="hair"/>
    </border>
    <border>
      <left>
        <color indexed="63"/>
      </left>
      <right style="thin"/>
      <top style="thin"/>
      <bottom style="hair"/>
    </border>
    <border>
      <left>
        <color indexed="63"/>
      </left>
      <right style="thin"/>
      <top>
        <color indexed="63"/>
      </top>
      <bottom style="hair"/>
    </border>
    <border>
      <left style="thin"/>
      <right style="hair"/>
      <top>
        <color indexed="63"/>
      </top>
      <bottom style="thin"/>
    </border>
    <border>
      <left>
        <color indexed="63"/>
      </left>
      <right style="hair"/>
      <top>
        <color indexed="63"/>
      </top>
      <bottom style="thin"/>
    </border>
    <border>
      <left>
        <color indexed="63"/>
      </left>
      <right style="hair"/>
      <top style="thin"/>
      <bottom style="thin"/>
    </border>
    <border>
      <left>
        <color indexed="63"/>
      </left>
      <right style="thin"/>
      <top style="hair"/>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7" fillId="0" borderId="0" applyNumberFormat="0" applyFill="0" applyBorder="0" applyAlignment="0" applyProtection="0"/>
    <xf numFmtId="0" fontId="59" fillId="20" borderId="1" applyNumberFormat="0" applyAlignment="0" applyProtection="0"/>
    <xf numFmtId="0" fontId="60" fillId="21" borderId="0" applyNumberFormat="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18" fillId="0" borderId="0" applyNumberFormat="0" applyFill="0" applyBorder="0" applyAlignment="0" applyProtection="0"/>
    <xf numFmtId="0" fontId="63" fillId="23" borderId="1" applyNumberFormat="0" applyAlignment="0" applyProtection="0"/>
    <xf numFmtId="0" fontId="64" fillId="0" borderId="2" applyNumberFormat="0" applyFill="0" applyAlignment="0" applyProtection="0"/>
    <xf numFmtId="43" fontId="0" fillId="0" borderId="0" applyFont="0" applyFill="0" applyBorder="0" applyAlignment="0" applyProtection="0"/>
    <xf numFmtId="0" fontId="65" fillId="24" borderId="3" applyNumberFormat="0" applyAlignment="0" applyProtection="0"/>
    <xf numFmtId="0" fontId="0" fillId="25" borderId="4" applyNumberFormat="0" applyFont="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6" fillId="26" borderId="0" applyNumberFormat="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8" applyNumberFormat="0" applyFill="0" applyAlignment="0" applyProtection="0"/>
    <xf numFmtId="41" fontId="0" fillId="0" borderId="0" applyFont="0" applyFill="0" applyBorder="0" applyAlignment="0" applyProtection="0"/>
    <xf numFmtId="171" fontId="11" fillId="0" borderId="0" applyFont="0" applyFill="0" applyBorder="0" applyAlignment="0" applyProtection="0"/>
    <xf numFmtId="0" fontId="72" fillId="20" borderId="9" applyNumberFormat="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cellStyleXfs>
  <cellXfs count="2207">
    <xf numFmtId="0" fontId="0" fillId="0" borderId="0" xfId="0" applyAlignment="1">
      <alignment/>
    </xf>
    <xf numFmtId="0" fontId="0" fillId="0" borderId="10" xfId="0" applyBorder="1" applyAlignment="1">
      <alignment/>
    </xf>
    <xf numFmtId="0" fontId="4" fillId="0" borderId="0" xfId="0" applyFont="1" applyAlignment="1">
      <alignment/>
    </xf>
    <xf numFmtId="0" fontId="6" fillId="0" borderId="0" xfId="0" applyFont="1" applyAlignment="1">
      <alignment/>
    </xf>
    <xf numFmtId="0" fontId="1" fillId="0" borderId="0" xfId="0" applyFont="1" applyAlignment="1">
      <alignment/>
    </xf>
    <xf numFmtId="0" fontId="4" fillId="0" borderId="0" xfId="0" applyFont="1" applyBorder="1" applyAlignment="1">
      <alignment wrapText="1"/>
    </xf>
    <xf numFmtId="0" fontId="1" fillId="0" borderId="10" xfId="0" applyFont="1" applyBorder="1" applyAlignment="1">
      <alignment/>
    </xf>
    <xf numFmtId="0" fontId="1" fillId="0" borderId="0" xfId="0" applyFont="1" applyAlignment="1">
      <alignment horizontal="center"/>
    </xf>
    <xf numFmtId="0" fontId="5" fillId="0" borderId="0" xfId="0" applyFont="1" applyAlignment="1">
      <alignment/>
    </xf>
    <xf numFmtId="0" fontId="1" fillId="0" borderId="10" xfId="0" applyFont="1" applyBorder="1" applyAlignment="1">
      <alignment horizontal="center"/>
    </xf>
    <xf numFmtId="0" fontId="0" fillId="0" borderId="10" xfId="0" applyBorder="1" applyAlignment="1">
      <alignment wrapText="1"/>
    </xf>
    <xf numFmtId="0" fontId="7" fillId="0" borderId="0" xfId="0" applyFont="1" applyBorder="1" applyAlignment="1">
      <alignment/>
    </xf>
    <xf numFmtId="0" fontId="1" fillId="0" borderId="10" xfId="0" applyFont="1" applyBorder="1" applyAlignment="1">
      <alignment horizontal="centerContinuous"/>
    </xf>
    <xf numFmtId="0" fontId="6" fillId="0" borderId="0" xfId="0" applyFont="1" applyAlignment="1">
      <alignment horizontal="left"/>
    </xf>
    <xf numFmtId="0" fontId="1" fillId="0" borderId="10" xfId="0" applyFont="1" applyBorder="1" applyAlignment="1">
      <alignment horizontal="center"/>
    </xf>
    <xf numFmtId="0" fontId="1" fillId="0" borderId="10" xfId="0" applyFont="1" applyBorder="1" applyAlignment="1">
      <alignment/>
    </xf>
    <xf numFmtId="195" fontId="0" fillId="0" borderId="10" xfId="0" applyNumberFormat="1" applyBorder="1" applyAlignment="1">
      <alignment/>
    </xf>
    <xf numFmtId="0" fontId="11" fillId="0" borderId="0" xfId="0" applyFont="1" applyAlignment="1" applyProtection="1">
      <alignment/>
      <protection/>
    </xf>
    <xf numFmtId="0" fontId="11" fillId="0" borderId="0" xfId="0" applyFont="1" applyAlignment="1" applyProtection="1">
      <alignment/>
      <protection locked="0"/>
    </xf>
    <xf numFmtId="0" fontId="11" fillId="0" borderId="0" xfId="0" applyFont="1" applyBorder="1" applyAlignment="1" applyProtection="1">
      <alignment/>
      <protection locked="0"/>
    </xf>
    <xf numFmtId="0" fontId="11" fillId="0" borderId="0" xfId="0" applyFont="1" applyBorder="1" applyAlignment="1" applyProtection="1">
      <alignment/>
      <protection/>
    </xf>
    <xf numFmtId="199" fontId="11" fillId="0" borderId="0" xfId="41" applyNumberFormat="1" applyFont="1" applyAlignment="1" applyProtection="1">
      <alignment/>
      <protection locked="0"/>
    </xf>
    <xf numFmtId="0" fontId="11" fillId="0" borderId="11" xfId="0" applyFont="1" applyBorder="1" applyAlignment="1" applyProtection="1">
      <alignment/>
      <protection locked="0"/>
    </xf>
    <xf numFmtId="0" fontId="11" fillId="0" borderId="0" xfId="0" applyFont="1" applyAlignment="1">
      <alignment/>
    </xf>
    <xf numFmtId="0" fontId="11" fillId="0" borderId="0" xfId="0" applyFont="1" applyBorder="1" applyAlignment="1">
      <alignment/>
    </xf>
    <xf numFmtId="0" fontId="10" fillId="0" borderId="0" xfId="0" applyFont="1" applyBorder="1" applyAlignment="1">
      <alignment/>
    </xf>
    <xf numFmtId="0" fontId="12" fillId="0" borderId="0" xfId="0" applyFont="1" applyAlignment="1">
      <alignment/>
    </xf>
    <xf numFmtId="0" fontId="12" fillId="0" borderId="0" xfId="0" applyFont="1" applyBorder="1" applyAlignment="1">
      <alignment horizontal="center"/>
    </xf>
    <xf numFmtId="0" fontId="12" fillId="0" borderId="0" xfId="0" applyFont="1" applyBorder="1" applyAlignment="1">
      <alignment/>
    </xf>
    <xf numFmtId="184" fontId="11" fillId="0" borderId="0" xfId="0" applyNumberFormat="1" applyFont="1" applyBorder="1" applyAlignment="1" applyProtection="1">
      <alignment/>
      <protection locked="0"/>
    </xf>
    <xf numFmtId="0" fontId="11" fillId="0" borderId="12" xfId="0" applyFont="1" applyBorder="1" applyAlignment="1">
      <alignment/>
    </xf>
    <xf numFmtId="4" fontId="11" fillId="0" borderId="0" xfId="0" applyNumberFormat="1" applyFont="1" applyBorder="1" applyAlignment="1" quotePrefix="1">
      <alignment horizontal="left"/>
    </xf>
    <xf numFmtId="0" fontId="14" fillId="0" borderId="0" xfId="0" applyFont="1" applyAlignment="1">
      <alignment/>
    </xf>
    <xf numFmtId="0" fontId="12" fillId="0" borderId="0" xfId="0" applyFont="1" applyAlignment="1">
      <alignment horizontal="center"/>
    </xf>
    <xf numFmtId="184" fontId="11" fillId="0" borderId="0" xfId="0" applyNumberFormat="1" applyFont="1" applyBorder="1" applyAlignment="1">
      <alignment/>
    </xf>
    <xf numFmtId="1" fontId="11" fillId="0" borderId="11" xfId="0" applyNumberFormat="1" applyFont="1" applyBorder="1" applyAlignment="1" applyProtection="1">
      <alignment/>
      <protection locked="0"/>
    </xf>
    <xf numFmtId="0" fontId="11" fillId="0" borderId="0" xfId="0" applyFont="1" applyAlignment="1">
      <alignment horizontal="right"/>
    </xf>
    <xf numFmtId="0" fontId="10" fillId="0" borderId="0" xfId="0" applyFont="1" applyBorder="1" applyAlignment="1">
      <alignment horizontal="right"/>
    </xf>
    <xf numFmtId="0" fontId="11" fillId="0" borderId="0" xfId="0" applyFont="1" applyBorder="1" applyAlignment="1" quotePrefix="1">
      <alignment horizontal="left"/>
    </xf>
    <xf numFmtId="0" fontId="11" fillId="0" borderId="0" xfId="0" applyFont="1" applyAlignment="1">
      <alignment horizontal="center"/>
    </xf>
    <xf numFmtId="0" fontId="10" fillId="0" borderId="0" xfId="0" applyFont="1" applyBorder="1" applyAlignment="1" quotePrefix="1">
      <alignment horizontal="left"/>
    </xf>
    <xf numFmtId="0" fontId="11" fillId="0" borderId="0" xfId="0" applyFont="1" applyAlignment="1" quotePrefix="1">
      <alignment horizontal="left"/>
    </xf>
    <xf numFmtId="0" fontId="11" fillId="0" borderId="0" xfId="0" applyFont="1" applyBorder="1" applyAlignment="1">
      <alignment horizontal="center"/>
    </xf>
    <xf numFmtId="184" fontId="11" fillId="0" borderId="0" xfId="0" applyNumberFormat="1" applyFont="1" applyAlignment="1">
      <alignment/>
    </xf>
    <xf numFmtId="184" fontId="12" fillId="0" borderId="0" xfId="0" applyNumberFormat="1" applyFont="1" applyBorder="1" applyAlignment="1">
      <alignment/>
    </xf>
    <xf numFmtId="0" fontId="12" fillId="0" borderId="0" xfId="0" applyFont="1" applyBorder="1" applyAlignment="1" applyProtection="1">
      <alignment horizontal="right"/>
      <protection locked="0"/>
    </xf>
    <xf numFmtId="0" fontId="11" fillId="0" borderId="0" xfId="0" applyFont="1" applyAlignment="1">
      <alignment textRotation="90"/>
    </xf>
    <xf numFmtId="1" fontId="11" fillId="0" borderId="0" xfId="0" applyNumberFormat="1" applyFont="1" applyAlignment="1">
      <alignment/>
    </xf>
    <xf numFmtId="39" fontId="11" fillId="0" borderId="0" xfId="0" applyNumberFormat="1" applyFont="1" applyAlignment="1" applyProtection="1">
      <alignment/>
      <protection/>
    </xf>
    <xf numFmtId="49" fontId="11" fillId="0" borderId="0" xfId="0" applyNumberFormat="1" applyFont="1" applyAlignment="1">
      <alignment/>
    </xf>
    <xf numFmtId="187" fontId="11" fillId="0" borderId="0" xfId="0" applyNumberFormat="1" applyFont="1" applyBorder="1" applyAlignment="1">
      <alignment/>
    </xf>
    <xf numFmtId="187" fontId="11" fillId="0" borderId="0" xfId="0" applyNumberFormat="1" applyFont="1" applyAlignment="1">
      <alignment/>
    </xf>
    <xf numFmtId="0" fontId="15" fillId="0" borderId="0" xfId="0" applyFont="1" applyAlignment="1">
      <alignment/>
    </xf>
    <xf numFmtId="0" fontId="11" fillId="0" borderId="0" xfId="0" applyFont="1" applyAlignment="1" quotePrefix="1">
      <alignment/>
    </xf>
    <xf numFmtId="2" fontId="11" fillId="0" borderId="0" xfId="0" applyNumberFormat="1" applyFont="1" applyAlignment="1">
      <alignment/>
    </xf>
    <xf numFmtId="2" fontId="11" fillId="0" borderId="0" xfId="0" applyNumberFormat="1" applyFont="1" applyAlignment="1">
      <alignment textRotation="90"/>
    </xf>
    <xf numFmtId="184" fontId="12" fillId="0" borderId="0" xfId="0" applyNumberFormat="1" applyFont="1" applyBorder="1" applyAlignment="1">
      <alignment horizontal="right"/>
    </xf>
    <xf numFmtId="1" fontId="10" fillId="0" borderId="0" xfId="0" applyNumberFormat="1" applyFont="1" applyBorder="1" applyAlignment="1">
      <alignment horizontal="right"/>
    </xf>
    <xf numFmtId="1" fontId="11" fillId="0" borderId="0" xfId="0" applyNumberFormat="1" applyFont="1" applyBorder="1" applyAlignment="1" quotePrefix="1">
      <alignment horizontal="left"/>
    </xf>
    <xf numFmtId="0" fontId="14" fillId="0" borderId="0" xfId="0" applyFont="1" applyBorder="1" applyAlignment="1">
      <alignment/>
    </xf>
    <xf numFmtId="1" fontId="11" fillId="0" borderId="0" xfId="0" applyNumberFormat="1" applyFont="1" applyBorder="1" applyAlignment="1">
      <alignment/>
    </xf>
    <xf numFmtId="0" fontId="12" fillId="0" borderId="0" xfId="0" applyFont="1" applyAlignment="1" quotePrefix="1">
      <alignment horizontal="right"/>
    </xf>
    <xf numFmtId="0" fontId="11" fillId="0" borderId="0" xfId="0" applyFont="1" applyAlignment="1" applyProtection="1">
      <alignment textRotation="90"/>
      <protection locked="0"/>
    </xf>
    <xf numFmtId="0" fontId="12" fillId="0" borderId="0" xfId="0" applyFont="1" applyBorder="1" applyAlignment="1" quotePrefix="1">
      <alignment horizontal="right"/>
    </xf>
    <xf numFmtId="199" fontId="11" fillId="0" borderId="0" xfId="41" applyNumberFormat="1" applyFont="1" applyAlignment="1">
      <alignment/>
    </xf>
    <xf numFmtId="184" fontId="11" fillId="0" borderId="0" xfId="41" applyNumberFormat="1" applyFont="1" applyBorder="1" applyAlignment="1">
      <alignment/>
    </xf>
    <xf numFmtId="0" fontId="0" fillId="0" borderId="13" xfId="0" applyFill="1" applyBorder="1" applyAlignment="1">
      <alignment wrapText="1"/>
    </xf>
    <xf numFmtId="0" fontId="11" fillId="0" borderId="0" xfId="45" applyFont="1">
      <alignment/>
      <protection/>
    </xf>
    <xf numFmtId="0" fontId="11" fillId="0" borderId="0" xfId="44" applyFont="1">
      <alignment/>
      <protection/>
    </xf>
    <xf numFmtId="39" fontId="11" fillId="0" borderId="0" xfId="44" applyNumberFormat="1" applyFont="1" applyProtection="1">
      <alignment/>
      <protection/>
    </xf>
    <xf numFmtId="0" fontId="12" fillId="0" borderId="0" xfId="44" applyFont="1" applyFill="1" applyBorder="1" applyAlignment="1" applyProtection="1">
      <alignment horizontal="left" wrapText="1"/>
      <protection/>
    </xf>
    <xf numFmtId="0" fontId="11" fillId="0" borderId="0" xfId="44" applyFont="1" applyProtection="1">
      <alignment/>
      <protection/>
    </xf>
    <xf numFmtId="0" fontId="11" fillId="0" borderId="0" xfId="44" applyNumberFormat="1" applyFont="1">
      <alignment/>
      <protection/>
    </xf>
    <xf numFmtId="0" fontId="11" fillId="0" borderId="0" xfId="48" applyFont="1">
      <alignment/>
      <protection/>
    </xf>
    <xf numFmtId="0" fontId="20" fillId="33" borderId="14" xfId="0" applyFont="1" applyFill="1" applyBorder="1" applyAlignment="1" applyProtection="1">
      <alignment horizontal="left" vertical="center" wrapText="1"/>
      <protection locked="0"/>
    </xf>
    <xf numFmtId="0" fontId="20" fillId="33" borderId="12" xfId="0" applyFont="1" applyFill="1" applyBorder="1" applyAlignment="1">
      <alignment/>
    </xf>
    <xf numFmtId="0" fontId="22" fillId="0" borderId="0" xfId="0" applyFont="1" applyBorder="1" applyAlignment="1" applyProtection="1">
      <alignment horizontal="left"/>
      <protection/>
    </xf>
    <xf numFmtId="0" fontId="20" fillId="33" borderId="15" xfId="0" applyFont="1" applyFill="1" applyBorder="1" applyAlignment="1">
      <alignment horizontal="center" vertical="center" wrapText="1"/>
    </xf>
    <xf numFmtId="0" fontId="20" fillId="0" borderId="16" xfId="0" applyFont="1" applyBorder="1" applyAlignment="1" applyProtection="1">
      <alignment/>
      <protection/>
    </xf>
    <xf numFmtId="184" fontId="22" fillId="0" borderId="16" xfId="0" applyNumberFormat="1" applyFont="1" applyBorder="1" applyAlignment="1" applyProtection="1">
      <alignment/>
      <protection locked="0"/>
    </xf>
    <xf numFmtId="184" fontId="20" fillId="0" borderId="17" xfId="0" applyNumberFormat="1" applyFont="1" applyBorder="1" applyAlignment="1">
      <alignment/>
    </xf>
    <xf numFmtId="184" fontId="22" fillId="0" borderId="18" xfId="0" applyNumberFormat="1" applyFont="1" applyBorder="1" applyAlignment="1" applyProtection="1">
      <alignment/>
      <protection locked="0"/>
    </xf>
    <xf numFmtId="184" fontId="20" fillId="0" borderId="19" xfId="0" applyNumberFormat="1" applyFont="1" applyBorder="1" applyAlignment="1">
      <alignment/>
    </xf>
    <xf numFmtId="0" fontId="20" fillId="0" borderId="18" xfId="0" applyFont="1" applyBorder="1" applyAlignment="1" applyProtection="1">
      <alignment/>
      <protection/>
    </xf>
    <xf numFmtId="184" fontId="22" fillId="0" borderId="18" xfId="0" applyNumberFormat="1" applyFont="1" applyBorder="1" applyAlignment="1">
      <alignment/>
    </xf>
    <xf numFmtId="0" fontId="20" fillId="33" borderId="20" xfId="0" applyFont="1" applyFill="1" applyBorder="1" applyAlignment="1" applyProtection="1">
      <alignment horizontal="left"/>
      <protection locked="0"/>
    </xf>
    <xf numFmtId="0" fontId="20" fillId="33" borderId="20" xfId="0" applyFont="1" applyFill="1" applyBorder="1" applyAlignment="1" applyProtection="1">
      <alignment horizontal="left"/>
      <protection/>
    </xf>
    <xf numFmtId="0" fontId="20" fillId="33" borderId="21" xfId="0" applyFont="1" applyFill="1" applyBorder="1" applyAlignment="1">
      <alignment vertical="center"/>
    </xf>
    <xf numFmtId="0" fontId="20" fillId="33" borderId="22" xfId="0" applyFont="1" applyFill="1" applyBorder="1" applyAlignment="1">
      <alignment horizontal="left"/>
    </xf>
    <xf numFmtId="0" fontId="22" fillId="0" borderId="0" xfId="0" applyFont="1" applyBorder="1" applyAlignment="1">
      <alignment/>
    </xf>
    <xf numFmtId="0" fontId="22" fillId="0" borderId="0" xfId="0" applyFont="1" applyAlignment="1">
      <alignment/>
    </xf>
    <xf numFmtId="0" fontId="20" fillId="33" borderId="23" xfId="0" applyFont="1" applyFill="1" applyBorder="1" applyAlignment="1">
      <alignment horizontal="center"/>
    </xf>
    <xf numFmtId="0" fontId="22" fillId="0" borderId="24" xfId="0" applyFont="1" applyBorder="1" applyAlignment="1" applyProtection="1">
      <alignment horizontal="center"/>
      <protection locked="0"/>
    </xf>
    <xf numFmtId="0" fontId="22" fillId="0" borderId="16" xfId="0" applyFont="1" applyBorder="1" applyAlignment="1" applyProtection="1">
      <alignment horizontal="left"/>
      <protection locked="0"/>
    </xf>
    <xf numFmtId="184" fontId="22" fillId="0" borderId="17" xfId="41" applyNumberFormat="1" applyFont="1" applyBorder="1" applyAlignment="1" applyProtection="1">
      <alignment/>
      <protection locked="0"/>
    </xf>
    <xf numFmtId="0" fontId="22" fillId="0" borderId="25" xfId="0" applyFont="1" applyBorder="1" applyAlignment="1" applyProtection="1">
      <alignment horizontal="center"/>
      <protection locked="0"/>
    </xf>
    <xf numFmtId="0" fontId="22" fillId="0" borderId="18" xfId="0" applyFont="1" applyBorder="1" applyAlignment="1" applyProtection="1">
      <alignment horizontal="left"/>
      <protection locked="0"/>
    </xf>
    <xf numFmtId="184" fontId="22" fillId="0" borderId="19" xfId="41" applyNumberFormat="1" applyFont="1" applyBorder="1" applyAlignment="1" applyProtection="1">
      <alignment/>
      <protection locked="0"/>
    </xf>
    <xf numFmtId="0" fontId="22" fillId="0" borderId="26" xfId="0" applyFont="1" applyBorder="1" applyAlignment="1" applyProtection="1">
      <alignment horizontal="center"/>
      <protection locked="0"/>
    </xf>
    <xf numFmtId="0" fontId="22" fillId="0" borderId="27" xfId="0" applyFont="1" applyBorder="1" applyAlignment="1" applyProtection="1">
      <alignment horizontal="left"/>
      <protection locked="0"/>
    </xf>
    <xf numFmtId="184" fontId="22" fillId="0" borderId="28" xfId="41" applyNumberFormat="1" applyFont="1" applyBorder="1" applyAlignment="1" applyProtection="1">
      <alignment/>
      <protection locked="0"/>
    </xf>
    <xf numFmtId="0" fontId="22" fillId="0" borderId="15" xfId="0" applyFont="1" applyBorder="1" applyAlignment="1">
      <alignment horizontal="center"/>
    </xf>
    <xf numFmtId="184" fontId="20" fillId="0" borderId="10" xfId="41" applyNumberFormat="1" applyFont="1" applyBorder="1" applyAlignment="1">
      <alignment/>
    </xf>
    <xf numFmtId="0" fontId="22" fillId="0" borderId="0" xfId="0" applyFont="1" applyBorder="1" applyAlignment="1" applyProtection="1">
      <alignment horizontal="left"/>
      <protection locked="0"/>
    </xf>
    <xf numFmtId="184" fontId="20" fillId="0" borderId="10" xfId="41" applyNumberFormat="1" applyFont="1" applyBorder="1" applyAlignment="1" applyProtection="1">
      <alignment/>
      <protection locked="0"/>
    </xf>
    <xf numFmtId="0" fontId="22" fillId="0" borderId="0" xfId="0" applyFont="1" applyBorder="1" applyAlignment="1">
      <alignment horizontal="left"/>
    </xf>
    <xf numFmtId="0" fontId="22" fillId="0" borderId="0" xfId="0" applyFont="1" applyBorder="1" applyAlignment="1">
      <alignment horizontal="right"/>
    </xf>
    <xf numFmtId="0" fontId="22" fillId="0" borderId="20" xfId="0" applyFont="1" applyBorder="1" applyAlignment="1">
      <alignment horizontal="right"/>
    </xf>
    <xf numFmtId="184" fontId="20" fillId="0" borderId="29" xfId="41" applyNumberFormat="1" applyFont="1" applyBorder="1" applyAlignment="1">
      <alignment/>
    </xf>
    <xf numFmtId="0" fontId="22" fillId="0" borderId="11" xfId="0" applyFont="1" applyBorder="1" applyAlignment="1">
      <alignment/>
    </xf>
    <xf numFmtId="199" fontId="22" fillId="0" borderId="11" xfId="41" applyNumberFormat="1" applyFont="1" applyBorder="1" applyAlignment="1">
      <alignment/>
    </xf>
    <xf numFmtId="0" fontId="20" fillId="33" borderId="23" xfId="0" applyFont="1" applyFill="1" applyBorder="1" applyAlignment="1">
      <alignment horizontal="center" vertical="center" wrapText="1"/>
    </xf>
    <xf numFmtId="0" fontId="20" fillId="0" borderId="24" xfId="0" applyFont="1" applyBorder="1" applyAlignment="1">
      <alignment horizontal="center"/>
    </xf>
    <xf numFmtId="0" fontId="20" fillId="0" borderId="16" xfId="0" applyFont="1" applyBorder="1" applyAlignment="1">
      <alignment horizontal="center"/>
    </xf>
    <xf numFmtId="199" fontId="20" fillId="0" borderId="17" xfId="41" applyNumberFormat="1" applyFont="1" applyBorder="1" applyAlignment="1">
      <alignment horizontal="center"/>
    </xf>
    <xf numFmtId="14" fontId="22" fillId="0" borderId="18" xfId="0" applyNumberFormat="1" applyFont="1" applyBorder="1" applyAlignment="1" applyProtection="1">
      <alignment horizontal="center"/>
      <protection locked="0"/>
    </xf>
    <xf numFmtId="184" fontId="22" fillId="0" borderId="19" xfId="0" applyNumberFormat="1" applyFont="1" applyBorder="1" applyAlignment="1" applyProtection="1">
      <alignment/>
      <protection locked="0"/>
    </xf>
    <xf numFmtId="14" fontId="22" fillId="0" borderId="27" xfId="0" applyNumberFormat="1" applyFont="1" applyBorder="1" applyAlignment="1" applyProtection="1">
      <alignment horizontal="center"/>
      <protection locked="0"/>
    </xf>
    <xf numFmtId="0" fontId="22" fillId="0" borderId="15" xfId="0" applyFont="1" applyBorder="1" applyAlignment="1">
      <alignment/>
    </xf>
    <xf numFmtId="0" fontId="22" fillId="0" borderId="15" xfId="0" applyFont="1" applyBorder="1" applyAlignment="1">
      <alignment horizontal="right"/>
    </xf>
    <xf numFmtId="0" fontId="20" fillId="33" borderId="20" xfId="0" applyFont="1" applyFill="1" applyBorder="1" applyAlignment="1">
      <alignment horizontal="left"/>
    </xf>
    <xf numFmtId="0" fontId="20" fillId="33" borderId="0" xfId="0" applyFont="1" applyFill="1" applyBorder="1" applyAlignment="1" quotePrefix="1">
      <alignment horizontal="left"/>
    </xf>
    <xf numFmtId="0" fontId="20" fillId="33" borderId="20" xfId="0" applyFont="1" applyFill="1" applyBorder="1" applyAlignment="1" quotePrefix="1">
      <alignment horizontal="left"/>
    </xf>
    <xf numFmtId="14" fontId="20" fillId="33" borderId="30" xfId="0" applyNumberFormat="1" applyFont="1" applyFill="1" applyBorder="1" applyAlignment="1">
      <alignment horizontal="left"/>
    </xf>
    <xf numFmtId="0" fontId="20" fillId="33" borderId="31" xfId="0" applyFont="1" applyFill="1" applyBorder="1" applyAlignment="1">
      <alignment horizontal="center" vertical="center" wrapText="1"/>
    </xf>
    <xf numFmtId="0" fontId="20" fillId="33" borderId="32" xfId="0" applyFont="1" applyFill="1" applyBorder="1" applyAlignment="1">
      <alignment horizontal="center" vertical="center" wrapText="1"/>
    </xf>
    <xf numFmtId="0" fontId="20" fillId="34" borderId="21" xfId="0" applyFont="1" applyFill="1" applyBorder="1" applyAlignment="1">
      <alignment vertical="center"/>
    </xf>
    <xf numFmtId="0" fontId="20" fillId="34" borderId="22" xfId="0" applyFont="1" applyFill="1" applyBorder="1" applyAlignment="1">
      <alignment vertical="center"/>
    </xf>
    <xf numFmtId="0" fontId="20" fillId="34" borderId="22" xfId="0" applyFont="1" applyFill="1" applyBorder="1" applyAlignment="1">
      <alignment horizontal="left"/>
    </xf>
    <xf numFmtId="0" fontId="20" fillId="34" borderId="12" xfId="0" applyFont="1" applyFill="1" applyBorder="1" applyAlignment="1">
      <alignment/>
    </xf>
    <xf numFmtId="0" fontId="20" fillId="34" borderId="31" xfId="0" applyFont="1" applyFill="1" applyBorder="1" applyAlignment="1">
      <alignment horizontal="center"/>
    </xf>
    <xf numFmtId="199" fontId="20" fillId="34" borderId="32" xfId="41" applyNumberFormat="1" applyFont="1" applyFill="1" applyBorder="1" applyAlignment="1">
      <alignment horizontal="center"/>
    </xf>
    <xf numFmtId="0" fontId="22" fillId="0" borderId="18" xfId="0" applyFont="1" applyBorder="1" applyAlignment="1">
      <alignment/>
    </xf>
    <xf numFmtId="184" fontId="20" fillId="0" borderId="18" xfId="0" applyNumberFormat="1" applyFont="1" applyBorder="1" applyAlignment="1">
      <alignment/>
    </xf>
    <xf numFmtId="0" fontId="22" fillId="0" borderId="33" xfId="0" applyFont="1" applyBorder="1" applyAlignment="1">
      <alignment/>
    </xf>
    <xf numFmtId="0" fontId="24" fillId="0" borderId="0" xfId="0" applyFont="1" applyBorder="1" applyAlignment="1">
      <alignment horizontal="right"/>
    </xf>
    <xf numFmtId="0" fontId="20" fillId="33" borderId="14" xfId="0" applyFont="1" applyFill="1" applyBorder="1" applyAlignment="1" applyProtection="1">
      <alignment horizontal="left"/>
      <protection locked="0"/>
    </xf>
    <xf numFmtId="0" fontId="22" fillId="0" borderId="24" xfId="0" applyFont="1" applyBorder="1" applyAlignment="1">
      <alignment/>
    </xf>
    <xf numFmtId="0" fontId="22" fillId="0" borderId="16" xfId="0" applyFont="1" applyBorder="1" applyAlignment="1">
      <alignment/>
    </xf>
    <xf numFmtId="0" fontId="22" fillId="0" borderId="25" xfId="0" applyFont="1" applyBorder="1" applyAlignment="1">
      <alignment/>
    </xf>
    <xf numFmtId="0" fontId="20" fillId="0" borderId="18" xfId="0" applyFont="1" applyBorder="1" applyAlignment="1" applyProtection="1">
      <alignment/>
      <protection locked="0"/>
    </xf>
    <xf numFmtId="0" fontId="22" fillId="0" borderId="25" xfId="0" applyFont="1" applyBorder="1" applyAlignment="1">
      <alignment horizontal="center"/>
    </xf>
    <xf numFmtId="184" fontId="20" fillId="0" borderId="27" xfId="0" applyNumberFormat="1" applyFont="1" applyBorder="1" applyAlignment="1">
      <alignment/>
    </xf>
    <xf numFmtId="0" fontId="22" fillId="0" borderId="23" xfId="0" applyFont="1" applyBorder="1" applyAlignment="1">
      <alignment/>
    </xf>
    <xf numFmtId="0" fontId="20" fillId="0" borderId="10" xfId="0" applyFont="1" applyBorder="1" applyAlignment="1">
      <alignment/>
    </xf>
    <xf numFmtId="184" fontId="20" fillId="0" borderId="10" xfId="0" applyNumberFormat="1" applyFont="1" applyBorder="1" applyAlignment="1">
      <alignment/>
    </xf>
    <xf numFmtId="0" fontId="22" fillId="0" borderId="10" xfId="0" applyFont="1" applyBorder="1" applyAlignment="1">
      <alignment/>
    </xf>
    <xf numFmtId="0" fontId="20" fillId="33" borderId="22" xfId="0" applyFont="1" applyFill="1" applyBorder="1" applyAlignment="1">
      <alignment/>
    </xf>
    <xf numFmtId="0" fontId="20" fillId="33" borderId="31" xfId="0" applyFont="1" applyFill="1" applyBorder="1" applyAlignment="1">
      <alignment horizontal="left"/>
    </xf>
    <xf numFmtId="49" fontId="20" fillId="33" borderId="23" xfId="0" applyNumberFormat="1" applyFont="1" applyFill="1" applyBorder="1" applyAlignment="1">
      <alignment horizontal="right"/>
    </xf>
    <xf numFmtId="49" fontId="20" fillId="33" borderId="32" xfId="0" applyNumberFormat="1" applyFont="1" applyFill="1" applyBorder="1" applyAlignment="1">
      <alignment horizontal="right"/>
    </xf>
    <xf numFmtId="184" fontId="22" fillId="0" borderId="17" xfId="0" applyNumberFormat="1" applyFont="1" applyBorder="1" applyAlignment="1" applyProtection="1">
      <alignment/>
      <protection locked="0"/>
    </xf>
    <xf numFmtId="184" fontId="22" fillId="0" borderId="19" xfId="0" applyNumberFormat="1" applyFont="1" applyBorder="1" applyAlignment="1">
      <alignment/>
    </xf>
    <xf numFmtId="184" fontId="22" fillId="0" borderId="34" xfId="0" applyNumberFormat="1" applyFont="1" applyBorder="1" applyAlignment="1">
      <alignment/>
    </xf>
    <xf numFmtId="184" fontId="22" fillId="0" borderId="35" xfId="0" applyNumberFormat="1" applyFont="1" applyBorder="1" applyAlignment="1">
      <alignment/>
    </xf>
    <xf numFmtId="184" fontId="22" fillId="0" borderId="36" xfId="0" applyNumberFormat="1" applyFont="1" applyBorder="1" applyAlignment="1">
      <alignment/>
    </xf>
    <xf numFmtId="184" fontId="22" fillId="0" borderId="37" xfId="0" applyNumberFormat="1" applyFont="1" applyBorder="1" applyAlignment="1">
      <alignment/>
    </xf>
    <xf numFmtId="0" fontId="22" fillId="0" borderId="33" xfId="0" applyFont="1" applyBorder="1" applyAlignment="1">
      <alignment horizontal="left"/>
    </xf>
    <xf numFmtId="184" fontId="22" fillId="0" borderId="33" xfId="0" applyNumberFormat="1" applyFont="1" applyBorder="1" applyAlignment="1">
      <alignment/>
    </xf>
    <xf numFmtId="184" fontId="22" fillId="0" borderId="38" xfId="0" applyNumberFormat="1" applyFont="1" applyBorder="1" applyAlignment="1">
      <alignment/>
    </xf>
    <xf numFmtId="184" fontId="22" fillId="0" borderId="27" xfId="0" applyNumberFormat="1" applyFont="1" applyBorder="1" applyAlignment="1">
      <alignment/>
    </xf>
    <xf numFmtId="184" fontId="22" fillId="0" borderId="28" xfId="0" applyNumberFormat="1" applyFont="1" applyBorder="1" applyAlignment="1">
      <alignment/>
    </xf>
    <xf numFmtId="0" fontId="20" fillId="33" borderId="22" xfId="0" applyFont="1" applyFill="1" applyBorder="1" applyAlignment="1">
      <alignment/>
    </xf>
    <xf numFmtId="0" fontId="20" fillId="0" borderId="0" xfId="0" applyFont="1" applyFill="1" applyBorder="1" applyAlignment="1">
      <alignment horizontal="left"/>
    </xf>
    <xf numFmtId="0" fontId="20" fillId="33" borderId="31"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2" xfId="0" applyFont="1" applyFill="1" applyBorder="1" applyAlignment="1">
      <alignment horizontal="center" vertical="center"/>
    </xf>
    <xf numFmtId="184" fontId="22" fillId="0" borderId="24" xfId="0" applyNumberFormat="1" applyFont="1" applyBorder="1" applyAlignment="1" applyProtection="1">
      <alignment/>
      <protection locked="0"/>
    </xf>
    <xf numFmtId="184" fontId="20" fillId="0" borderId="16" xfId="0" applyNumberFormat="1" applyFont="1" applyBorder="1" applyAlignment="1">
      <alignment/>
    </xf>
    <xf numFmtId="184" fontId="22" fillId="0" borderId="25" xfId="0" applyNumberFormat="1" applyFont="1" applyBorder="1" applyAlignment="1" applyProtection="1">
      <alignment/>
      <protection locked="0"/>
    </xf>
    <xf numFmtId="184" fontId="22" fillId="0" borderId="26" xfId="0" applyNumberFormat="1" applyFont="1" applyBorder="1" applyAlignment="1" applyProtection="1">
      <alignment/>
      <protection locked="0"/>
    </xf>
    <xf numFmtId="184" fontId="22" fillId="0" borderId="27" xfId="0" applyNumberFormat="1" applyFont="1" applyBorder="1" applyAlignment="1" applyProtection="1">
      <alignment/>
      <protection locked="0"/>
    </xf>
    <xf numFmtId="184" fontId="20" fillId="0" borderId="28" xfId="0" applyNumberFormat="1" applyFont="1" applyBorder="1" applyAlignment="1">
      <alignment/>
    </xf>
    <xf numFmtId="0" fontId="22" fillId="0" borderId="0" xfId="0" applyFont="1" applyBorder="1" applyAlignment="1">
      <alignment/>
    </xf>
    <xf numFmtId="184" fontId="22" fillId="0" borderId="10" xfId="0" applyNumberFormat="1" applyFont="1" applyBorder="1" applyAlignment="1" applyProtection="1">
      <alignment/>
      <protection locked="0"/>
    </xf>
    <xf numFmtId="0" fontId="22" fillId="0" borderId="0" xfId="0" applyFont="1" applyBorder="1" applyAlignment="1" applyProtection="1">
      <alignment/>
      <protection/>
    </xf>
    <xf numFmtId="0" fontId="22" fillId="0" borderId="0" xfId="0" applyFont="1" applyBorder="1" applyAlignment="1" applyProtection="1">
      <alignment horizontal="centerContinuous"/>
      <protection/>
    </xf>
    <xf numFmtId="0" fontId="22" fillId="0" borderId="39" xfId="0" applyFont="1" applyBorder="1" applyAlignment="1" applyProtection="1">
      <alignment horizontal="centerContinuous"/>
      <protection/>
    </xf>
    <xf numFmtId="37" fontId="22" fillId="0" borderId="39" xfId="0" applyNumberFormat="1" applyFont="1" applyBorder="1" applyAlignment="1" applyProtection="1">
      <alignment horizontal="centerContinuous"/>
      <protection/>
    </xf>
    <xf numFmtId="0" fontId="22" fillId="0" borderId="40" xfId="0" applyFont="1" applyBorder="1" applyAlignment="1" applyProtection="1">
      <alignment/>
      <protection/>
    </xf>
    <xf numFmtId="0" fontId="22" fillId="0" borderId="41" xfId="0" applyFont="1" applyBorder="1" applyAlignment="1" applyProtection="1">
      <alignment/>
      <protection/>
    </xf>
    <xf numFmtId="0" fontId="22" fillId="0" borderId="41" xfId="0" applyFont="1" applyBorder="1" applyAlignment="1" applyProtection="1">
      <alignment horizontal="right"/>
      <protection/>
    </xf>
    <xf numFmtId="0" fontId="22" fillId="0" borderId="41" xfId="0" applyFont="1" applyBorder="1" applyAlignment="1" applyProtection="1">
      <alignment horizontal="center"/>
      <protection/>
    </xf>
    <xf numFmtId="37" fontId="22" fillId="0" borderId="41" xfId="0" applyNumberFormat="1" applyFont="1" applyBorder="1" applyAlignment="1" applyProtection="1">
      <alignment horizontal="center"/>
      <protection/>
    </xf>
    <xf numFmtId="37" fontId="22" fillId="0" borderId="42" xfId="0" applyNumberFormat="1" applyFont="1" applyBorder="1" applyAlignment="1" applyProtection="1">
      <alignment horizontal="right"/>
      <protection/>
    </xf>
    <xf numFmtId="0" fontId="22" fillId="0" borderId="43" xfId="0" applyFont="1" applyBorder="1" applyAlignment="1" applyProtection="1">
      <alignment horizontal="left"/>
      <protection/>
    </xf>
    <xf numFmtId="0" fontId="22" fillId="0" borderId="44" xfId="0" applyFont="1" applyBorder="1" applyAlignment="1" applyProtection="1">
      <alignment horizontal="center"/>
      <protection/>
    </xf>
    <xf numFmtId="0" fontId="22" fillId="0" borderId="45" xfId="0" applyFont="1" applyBorder="1" applyAlignment="1" applyProtection="1">
      <alignment horizontal="centerContinuous"/>
      <protection/>
    </xf>
    <xf numFmtId="0" fontId="22" fillId="0" borderId="46" xfId="0" applyFont="1" applyBorder="1" applyAlignment="1" applyProtection="1">
      <alignment horizontal="center"/>
      <protection/>
    </xf>
    <xf numFmtId="0" fontId="22" fillId="0" borderId="47" xfId="0" applyFont="1" applyBorder="1" applyAlignment="1" applyProtection="1">
      <alignment horizontal="centerContinuous"/>
      <protection/>
    </xf>
    <xf numFmtId="0" fontId="20" fillId="33" borderId="48" xfId="0" applyFont="1" applyFill="1" applyBorder="1" applyAlignment="1" applyProtection="1">
      <alignment/>
      <protection/>
    </xf>
    <xf numFmtId="0" fontId="22" fillId="33" borderId="49" xfId="0" applyFont="1" applyFill="1" applyBorder="1" applyAlignment="1" applyProtection="1">
      <alignment/>
      <protection/>
    </xf>
    <xf numFmtId="37" fontId="22" fillId="33" borderId="49" xfId="0" applyNumberFormat="1" applyFont="1" applyFill="1" applyBorder="1" applyAlignment="1" applyProtection="1">
      <alignment/>
      <protection/>
    </xf>
    <xf numFmtId="37" fontId="22" fillId="33" borderId="50" xfId="0" applyNumberFormat="1" applyFont="1" applyFill="1" applyBorder="1" applyAlignment="1" applyProtection="1">
      <alignment/>
      <protection/>
    </xf>
    <xf numFmtId="0" fontId="20" fillId="0" borderId="40" xfId="0" applyFont="1" applyBorder="1" applyAlignment="1" applyProtection="1">
      <alignment horizontal="centerContinuous"/>
      <protection/>
    </xf>
    <xf numFmtId="0" fontId="20" fillId="0" borderId="41" xfId="0" applyFont="1" applyBorder="1" applyAlignment="1" applyProtection="1">
      <alignment horizontal="centerContinuous"/>
      <protection/>
    </xf>
    <xf numFmtId="0" fontId="20" fillId="0" borderId="41" xfId="0" applyFont="1" applyBorder="1" applyAlignment="1" applyProtection="1">
      <alignment horizontal="center"/>
      <protection/>
    </xf>
    <xf numFmtId="37" fontId="20" fillId="0" borderId="41" xfId="0" applyNumberFormat="1" applyFont="1" applyBorder="1" applyAlignment="1" applyProtection="1">
      <alignment horizontal="centerContinuous"/>
      <protection/>
    </xf>
    <xf numFmtId="37" fontId="20" fillId="0" borderId="42" xfId="0" applyNumberFormat="1" applyFont="1" applyBorder="1" applyAlignment="1" applyProtection="1">
      <alignment horizontal="centerContinuous"/>
      <protection/>
    </xf>
    <xf numFmtId="0" fontId="22" fillId="0" borderId="51" xfId="0" applyFont="1" applyBorder="1" applyAlignment="1" applyProtection="1">
      <alignment horizontal="centerContinuous"/>
      <protection/>
    </xf>
    <xf numFmtId="0" fontId="22" fillId="0" borderId="52" xfId="0" applyFont="1" applyBorder="1" applyAlignment="1" applyProtection="1">
      <alignment horizontal="centerContinuous"/>
      <protection/>
    </xf>
    <xf numFmtId="187" fontId="22" fillId="0" borderId="53" xfId="0" applyNumberFormat="1" applyFont="1" applyBorder="1" applyAlignment="1" applyProtection="1">
      <alignment/>
      <protection/>
    </xf>
    <xf numFmtId="187" fontId="22" fillId="0" borderId="54" xfId="0" applyNumberFormat="1" applyFont="1" applyBorder="1" applyAlignment="1" applyProtection="1">
      <alignment/>
      <protection/>
    </xf>
    <xf numFmtId="0" fontId="20" fillId="33" borderId="55" xfId="0" applyFont="1" applyFill="1" applyBorder="1" applyAlignment="1" applyProtection="1">
      <alignment/>
      <protection/>
    </xf>
    <xf numFmtId="0" fontId="22" fillId="33" borderId="56" xfId="0" applyFont="1" applyFill="1" applyBorder="1" applyAlignment="1" applyProtection="1">
      <alignment/>
      <protection/>
    </xf>
    <xf numFmtId="37" fontId="22" fillId="33" borderId="56" xfId="0" applyNumberFormat="1" applyFont="1" applyFill="1" applyBorder="1" applyAlignment="1" applyProtection="1">
      <alignment/>
      <protection/>
    </xf>
    <xf numFmtId="37" fontId="22" fillId="33" borderId="57" xfId="0" applyNumberFormat="1" applyFont="1" applyFill="1" applyBorder="1" applyAlignment="1" applyProtection="1">
      <alignment/>
      <protection/>
    </xf>
    <xf numFmtId="0" fontId="20" fillId="0" borderId="58" xfId="0" applyFont="1" applyBorder="1" applyAlignment="1" applyProtection="1">
      <alignment/>
      <protection/>
    </xf>
    <xf numFmtId="0" fontId="22" fillId="0" borderId="59" xfId="0" applyFont="1" applyBorder="1" applyAlignment="1" applyProtection="1">
      <alignment/>
      <protection/>
    </xf>
    <xf numFmtId="0" fontId="22" fillId="0" borderId="60" xfId="0" applyFont="1" applyBorder="1" applyAlignment="1" applyProtection="1">
      <alignment/>
      <protection/>
    </xf>
    <xf numFmtId="0" fontId="20" fillId="0" borderId="61" xfId="0" applyFont="1" applyBorder="1" applyAlignment="1" applyProtection="1">
      <alignment horizontal="center"/>
      <protection/>
    </xf>
    <xf numFmtId="0" fontId="20" fillId="0" borderId="62" xfId="0" applyFont="1" applyBorder="1" applyAlignment="1" applyProtection="1">
      <alignment horizontal="center"/>
      <protection/>
    </xf>
    <xf numFmtId="0" fontId="22" fillId="0" borderId="63" xfId="0" applyFont="1" applyBorder="1" applyAlignment="1">
      <alignment/>
    </xf>
    <xf numFmtId="0" fontId="22" fillId="0" borderId="53" xfId="0" applyFont="1" applyBorder="1" applyAlignment="1" applyProtection="1">
      <alignment/>
      <protection/>
    </xf>
    <xf numFmtId="184" fontId="22" fillId="0" borderId="53" xfId="0" applyNumberFormat="1" applyFont="1" applyBorder="1" applyAlignment="1" applyProtection="1">
      <alignment/>
      <protection/>
    </xf>
    <xf numFmtId="37" fontId="22" fillId="0" borderId="53" xfId="0" applyNumberFormat="1" applyFont="1" applyBorder="1" applyAlignment="1" applyProtection="1">
      <alignment/>
      <protection/>
    </xf>
    <xf numFmtId="37" fontId="22" fillId="0" borderId="64" xfId="0" applyNumberFormat="1" applyFont="1" applyBorder="1" applyAlignment="1" applyProtection="1">
      <alignment/>
      <protection/>
    </xf>
    <xf numFmtId="0" fontId="22" fillId="0" borderId="51" xfId="0" applyFont="1" applyBorder="1" applyAlignment="1" applyProtection="1">
      <alignment/>
      <protection/>
    </xf>
    <xf numFmtId="0" fontId="22" fillId="0" borderId="52" xfId="0" applyFont="1" applyBorder="1" applyAlignment="1">
      <alignment/>
    </xf>
    <xf numFmtId="0" fontId="22" fillId="0" borderId="53" xfId="0" applyFont="1" applyBorder="1" applyAlignment="1">
      <alignment horizontal="left"/>
    </xf>
    <xf numFmtId="0" fontId="22" fillId="0" borderId="53" xfId="0" applyFont="1" applyBorder="1" applyAlignment="1">
      <alignment horizontal="center"/>
    </xf>
    <xf numFmtId="0" fontId="22" fillId="0" borderId="54" xfId="0" applyFont="1" applyBorder="1" applyAlignment="1">
      <alignment horizontal="center"/>
    </xf>
    <xf numFmtId="184" fontId="22" fillId="0" borderId="54" xfId="0" applyNumberFormat="1" applyFont="1" applyBorder="1" applyAlignment="1" applyProtection="1">
      <alignment/>
      <protection/>
    </xf>
    <xf numFmtId="37" fontId="22" fillId="0" borderId="65" xfId="0" applyNumberFormat="1" applyFont="1" applyBorder="1" applyAlignment="1" applyProtection="1">
      <alignment/>
      <protection/>
    </xf>
    <xf numFmtId="0" fontId="22" fillId="0" borderId="0" xfId="0" applyFont="1" applyAlignment="1" applyProtection="1">
      <alignment/>
      <protection/>
    </xf>
    <xf numFmtId="0" fontId="24" fillId="0" borderId="0" xfId="0" applyFont="1" applyBorder="1" applyAlignment="1" applyProtection="1">
      <alignment/>
      <protection/>
    </xf>
    <xf numFmtId="0" fontId="20" fillId="33" borderId="21" xfId="0" applyFont="1" applyFill="1" applyBorder="1" applyAlignment="1" applyProtection="1">
      <alignment/>
      <protection/>
    </xf>
    <xf numFmtId="0" fontId="20" fillId="33" borderId="14" xfId="0" applyFont="1" applyFill="1" applyBorder="1" applyAlignment="1" applyProtection="1">
      <alignment/>
      <protection/>
    </xf>
    <xf numFmtId="0" fontId="20" fillId="33" borderId="22" xfId="0" applyFont="1" applyFill="1" applyBorder="1" applyAlignment="1" applyProtection="1">
      <alignment/>
      <protection/>
    </xf>
    <xf numFmtId="0" fontId="20" fillId="33" borderId="12" xfId="0" applyFont="1" applyFill="1" applyBorder="1" applyAlignment="1">
      <alignment horizontal="left"/>
    </xf>
    <xf numFmtId="184" fontId="22" fillId="0" borderId="0" xfId="0" applyNumberFormat="1" applyFont="1" applyAlignment="1" applyProtection="1">
      <alignment/>
      <protection/>
    </xf>
    <xf numFmtId="184" fontId="22" fillId="0" borderId="11" xfId="0" applyNumberFormat="1" applyFont="1" applyBorder="1" applyAlignment="1" applyProtection="1">
      <alignment/>
      <protection/>
    </xf>
    <xf numFmtId="184" fontId="22" fillId="0" borderId="23" xfId="0" applyNumberFormat="1" applyFont="1" applyBorder="1" applyAlignment="1" applyProtection="1">
      <alignment/>
      <protection/>
    </xf>
    <xf numFmtId="184" fontId="22" fillId="0" borderId="66" xfId="0" applyNumberFormat="1" applyFont="1" applyBorder="1" applyAlignment="1" applyProtection="1">
      <alignment/>
      <protection/>
    </xf>
    <xf numFmtId="184" fontId="22" fillId="0" borderId="67" xfId="0" applyNumberFormat="1" applyFont="1" applyBorder="1" applyAlignment="1" applyProtection="1">
      <alignment/>
      <protection/>
    </xf>
    <xf numFmtId="184" fontId="20" fillId="0" borderId="68" xfId="0" applyNumberFormat="1" applyFont="1" applyBorder="1" applyAlignment="1" applyProtection="1">
      <alignment/>
      <protection/>
    </xf>
    <xf numFmtId="184" fontId="22" fillId="0" borderId="69" xfId="0" applyNumberFormat="1" applyFont="1" applyBorder="1" applyAlignment="1" applyProtection="1">
      <alignment/>
      <protection/>
    </xf>
    <xf numFmtId="184" fontId="22" fillId="0" borderId="69" xfId="0" applyNumberFormat="1" applyFont="1" applyBorder="1" applyAlignment="1" applyProtection="1">
      <alignment/>
      <protection locked="0"/>
    </xf>
    <xf numFmtId="184" fontId="20" fillId="0" borderId="37" xfId="0" applyNumberFormat="1" applyFont="1" applyBorder="1" applyAlignment="1" applyProtection="1">
      <alignment/>
      <protection/>
    </xf>
    <xf numFmtId="0" fontId="22" fillId="0" borderId="15" xfId="0" applyFont="1" applyBorder="1" applyAlignment="1" applyProtection="1">
      <alignment/>
      <protection locked="0"/>
    </xf>
    <xf numFmtId="184" fontId="22" fillId="0" borderId="10" xfId="0" applyNumberFormat="1" applyFont="1" applyBorder="1" applyAlignment="1" applyProtection="1">
      <alignment/>
      <protection/>
    </xf>
    <xf numFmtId="184" fontId="20" fillId="0" borderId="10" xfId="68" applyNumberFormat="1" applyFont="1" applyBorder="1" applyAlignment="1" applyProtection="1">
      <alignment/>
      <protection/>
    </xf>
    <xf numFmtId="0" fontId="22" fillId="0" borderId="0" xfId="0" applyFont="1" applyBorder="1" applyAlignment="1" applyProtection="1">
      <alignment/>
      <protection locked="0"/>
    </xf>
    <xf numFmtId="0" fontId="20" fillId="0" borderId="0" xfId="0" applyFont="1" applyBorder="1" applyAlignment="1" applyProtection="1">
      <alignment/>
      <protection locked="0"/>
    </xf>
    <xf numFmtId="0" fontId="22" fillId="0" borderId="15" xfId="0" applyFont="1" applyBorder="1" applyAlignment="1" applyProtection="1">
      <alignment/>
      <protection/>
    </xf>
    <xf numFmtId="0" fontId="22" fillId="0" borderId="11" xfId="0" applyFont="1" applyBorder="1" applyAlignment="1" applyProtection="1">
      <alignment/>
      <protection locked="0"/>
    </xf>
    <xf numFmtId="184" fontId="22" fillId="0" borderId="30" xfId="41" applyNumberFormat="1" applyFont="1" applyBorder="1" applyAlignment="1" applyProtection="1">
      <alignment/>
      <protection locked="0"/>
    </xf>
    <xf numFmtId="0" fontId="22" fillId="0" borderId="0" xfId="0" applyFont="1" applyBorder="1" applyAlignment="1">
      <alignment horizontal="centerContinuous"/>
    </xf>
    <xf numFmtId="0" fontId="20" fillId="0" borderId="0" xfId="0" applyFont="1" applyBorder="1" applyAlignment="1">
      <alignment horizontal="left"/>
    </xf>
    <xf numFmtId="0" fontId="22" fillId="0" borderId="0" xfId="0" applyFont="1" applyBorder="1" applyAlignment="1">
      <alignment horizontal="center"/>
    </xf>
    <xf numFmtId="184" fontId="22" fillId="0" borderId="20" xfId="41" applyNumberFormat="1" applyFont="1" applyBorder="1" applyAlignment="1" applyProtection="1">
      <alignment/>
      <protection locked="0"/>
    </xf>
    <xf numFmtId="184" fontId="20" fillId="0" borderId="32" xfId="41" applyNumberFormat="1" applyFont="1" applyBorder="1" applyAlignment="1">
      <alignment/>
    </xf>
    <xf numFmtId="199" fontId="22" fillId="0" borderId="0" xfId="41" applyNumberFormat="1" applyFont="1" applyBorder="1" applyAlignment="1">
      <alignment/>
    </xf>
    <xf numFmtId="0" fontId="22" fillId="0" borderId="25" xfId="0" applyFont="1" applyBorder="1" applyAlignment="1" applyProtection="1">
      <alignment horizontal="left"/>
      <protection locked="0"/>
    </xf>
    <xf numFmtId="0" fontId="22" fillId="0" borderId="26" xfId="0" applyFont="1" applyBorder="1" applyAlignment="1" applyProtection="1">
      <alignment horizontal="left"/>
      <protection locked="0"/>
    </xf>
    <xf numFmtId="0" fontId="24" fillId="0" borderId="0" xfId="0" applyFont="1" applyBorder="1" applyAlignment="1">
      <alignment horizontal="left"/>
    </xf>
    <xf numFmtId="0" fontId="20" fillId="33" borderId="21" xfId="0" applyFont="1" applyFill="1" applyBorder="1" applyAlignment="1">
      <alignment/>
    </xf>
    <xf numFmtId="0" fontId="20" fillId="33" borderId="14" xfId="0" applyFont="1" applyFill="1" applyBorder="1" applyAlignment="1" applyProtection="1">
      <alignment/>
      <protection locked="0"/>
    </xf>
    <xf numFmtId="0" fontId="22" fillId="0" borderId="0" xfId="0" applyFont="1" applyAlignment="1">
      <alignment horizontal="center"/>
    </xf>
    <xf numFmtId="184" fontId="20" fillId="0" borderId="24" xfId="0" applyNumberFormat="1" applyFont="1" applyBorder="1" applyAlignment="1">
      <alignment horizontal="center"/>
    </xf>
    <xf numFmtId="184" fontId="20" fillId="0" borderId="16" xfId="0" applyNumberFormat="1" applyFont="1" applyBorder="1" applyAlignment="1">
      <alignment horizontal="center"/>
    </xf>
    <xf numFmtId="184" fontId="22" fillId="0" borderId="28" xfId="0" applyNumberFormat="1" applyFont="1" applyBorder="1" applyAlignment="1" applyProtection="1">
      <alignment/>
      <protection locked="0"/>
    </xf>
    <xf numFmtId="184" fontId="22" fillId="0" borderId="0" xfId="0" applyNumberFormat="1" applyFont="1" applyBorder="1" applyAlignment="1" applyProtection="1">
      <alignment/>
      <protection locked="0"/>
    </xf>
    <xf numFmtId="184" fontId="20" fillId="0" borderId="0" xfId="0" applyNumberFormat="1" applyFont="1" applyBorder="1" applyAlignment="1" applyProtection="1">
      <alignment horizontal="center"/>
      <protection locked="0"/>
    </xf>
    <xf numFmtId="184" fontId="22" fillId="0" borderId="0" xfId="0" applyNumberFormat="1" applyFont="1" applyBorder="1" applyAlignment="1" applyProtection="1">
      <alignment horizontal="right"/>
      <protection/>
    </xf>
    <xf numFmtId="184" fontId="20" fillId="0" borderId="10" xfId="0" applyNumberFormat="1" applyFont="1" applyBorder="1" applyAlignment="1" applyProtection="1">
      <alignment/>
      <protection/>
    </xf>
    <xf numFmtId="199" fontId="22" fillId="0" borderId="17" xfId="41" applyNumberFormat="1" applyFont="1" applyBorder="1" applyAlignment="1" applyProtection="1">
      <alignment/>
      <protection locked="0"/>
    </xf>
    <xf numFmtId="184" fontId="22" fillId="0" borderId="15" xfId="0" applyNumberFormat="1" applyFont="1" applyBorder="1" applyAlignment="1">
      <alignment/>
    </xf>
    <xf numFmtId="184" fontId="22" fillId="0" borderId="15" xfId="0" applyNumberFormat="1" applyFont="1" applyBorder="1" applyAlignment="1" applyProtection="1">
      <alignment horizontal="right"/>
      <protection/>
    </xf>
    <xf numFmtId="0" fontId="20" fillId="0" borderId="0" xfId="0" applyFont="1" applyAlignment="1">
      <alignment horizontal="center"/>
    </xf>
    <xf numFmtId="0" fontId="20" fillId="0" borderId="0" xfId="0" applyFont="1" applyAlignment="1">
      <alignment/>
    </xf>
    <xf numFmtId="184" fontId="22" fillId="0" borderId="17" xfId="0" applyNumberFormat="1" applyFont="1" applyBorder="1" applyAlignment="1">
      <alignment/>
    </xf>
    <xf numFmtId="184" fontId="22" fillId="0" borderId="15" xfId="0" applyNumberFormat="1" applyFont="1" applyBorder="1" applyAlignment="1" applyProtection="1">
      <alignment/>
      <protection locked="0"/>
    </xf>
    <xf numFmtId="184" fontId="20" fillId="0" borderId="10" xfId="0" applyNumberFormat="1" applyFont="1" applyBorder="1" applyAlignment="1" applyProtection="1">
      <alignment/>
      <protection locked="0"/>
    </xf>
    <xf numFmtId="0" fontId="24" fillId="0" borderId="0" xfId="0" applyFont="1" applyBorder="1" applyAlignment="1" applyProtection="1">
      <alignment horizontal="right"/>
      <protection/>
    </xf>
    <xf numFmtId="0" fontId="20" fillId="33" borderId="20" xfId="0" applyFont="1" applyFill="1" applyBorder="1" applyAlignment="1" applyProtection="1" quotePrefix="1">
      <alignment horizontal="left"/>
      <protection/>
    </xf>
    <xf numFmtId="37" fontId="20" fillId="0" borderId="61" xfId="0" applyNumberFormat="1" applyFont="1" applyBorder="1" applyAlignment="1" applyProtection="1">
      <alignment horizontal="centerContinuous"/>
      <protection/>
    </xf>
    <xf numFmtId="0" fontId="20" fillId="0" borderId="61" xfId="0" applyFont="1" applyBorder="1" applyAlignment="1" applyProtection="1">
      <alignment horizontal="centerContinuous"/>
      <protection/>
    </xf>
    <xf numFmtId="37" fontId="20" fillId="0" borderId="62" xfId="0" applyNumberFormat="1" applyFont="1" applyBorder="1" applyAlignment="1" applyProtection="1">
      <alignment/>
      <protection/>
    </xf>
    <xf numFmtId="0" fontId="20" fillId="0" borderId="53" xfId="0" applyFont="1" applyBorder="1" applyAlignment="1" applyProtection="1">
      <alignment/>
      <protection/>
    </xf>
    <xf numFmtId="0" fontId="20" fillId="0" borderId="53" xfId="0" applyFont="1" applyBorder="1" applyAlignment="1" applyProtection="1">
      <alignment horizontal="center"/>
      <protection/>
    </xf>
    <xf numFmtId="37" fontId="20" fillId="0" borderId="64" xfId="0" applyNumberFormat="1" applyFont="1" applyBorder="1" applyAlignment="1" applyProtection="1">
      <alignment/>
      <protection/>
    </xf>
    <xf numFmtId="0" fontId="22" fillId="0" borderId="63" xfId="0" applyFont="1" applyBorder="1" applyAlignment="1" applyProtection="1">
      <alignment/>
      <protection locked="0"/>
    </xf>
    <xf numFmtId="0" fontId="22" fillId="0" borderId="53" xfId="0" applyFont="1" applyBorder="1" applyAlignment="1" applyProtection="1">
      <alignment/>
      <protection locked="0"/>
    </xf>
    <xf numFmtId="37" fontId="22" fillId="0" borderId="53" xfId="0" applyNumberFormat="1" applyFont="1" applyBorder="1" applyAlignment="1" applyProtection="1">
      <alignment/>
      <protection locked="0"/>
    </xf>
    <xf numFmtId="37" fontId="22" fillId="0" borderId="64" xfId="0" applyNumberFormat="1" applyFont="1" applyBorder="1" applyAlignment="1" applyProtection="1">
      <alignment/>
      <protection locked="0"/>
    </xf>
    <xf numFmtId="0" fontId="20" fillId="0" borderId="63" xfId="0" applyFont="1" applyBorder="1" applyAlignment="1" applyProtection="1">
      <alignment/>
      <protection locked="0"/>
    </xf>
    <xf numFmtId="0" fontId="20" fillId="0" borderId="53" xfId="0" applyFont="1" applyBorder="1" applyAlignment="1" applyProtection="1">
      <alignment/>
      <protection locked="0"/>
    </xf>
    <xf numFmtId="37" fontId="20" fillId="0" borderId="53" xfId="0" applyNumberFormat="1" applyFont="1" applyBorder="1" applyAlignment="1" applyProtection="1">
      <alignment/>
      <protection locked="0"/>
    </xf>
    <xf numFmtId="0" fontId="20" fillId="0" borderId="70" xfId="0" applyFont="1" applyBorder="1" applyAlignment="1" applyProtection="1">
      <alignment horizontal="centerContinuous"/>
      <protection/>
    </xf>
    <xf numFmtId="0" fontId="22" fillId="0" borderId="54" xfId="0" applyFont="1" applyBorder="1" applyAlignment="1" applyProtection="1">
      <alignment horizontal="centerContinuous"/>
      <protection/>
    </xf>
    <xf numFmtId="37" fontId="22" fillId="0" borderId="54" xfId="0" applyNumberFormat="1" applyFont="1" applyBorder="1" applyAlignment="1" applyProtection="1">
      <alignment/>
      <protection/>
    </xf>
    <xf numFmtId="37" fontId="22" fillId="0" borderId="65" xfId="0" applyNumberFormat="1" applyFont="1" applyBorder="1" applyAlignment="1" applyProtection="1">
      <alignment/>
      <protection locked="0"/>
    </xf>
    <xf numFmtId="0" fontId="22" fillId="0" borderId="71" xfId="0" applyFont="1" applyBorder="1" applyAlignment="1" applyProtection="1">
      <alignment/>
      <protection/>
    </xf>
    <xf numFmtId="0" fontId="22" fillId="0" borderId="72" xfId="0" applyFont="1" applyBorder="1" applyAlignment="1" applyProtection="1">
      <alignment/>
      <protection/>
    </xf>
    <xf numFmtId="37" fontId="22" fillId="0" borderId="73" xfId="0" applyNumberFormat="1" applyFont="1" applyBorder="1" applyAlignment="1" applyProtection="1">
      <alignment/>
      <protection/>
    </xf>
    <xf numFmtId="37" fontId="22" fillId="0" borderId="72" xfId="0" applyNumberFormat="1" applyFont="1" applyBorder="1" applyAlignment="1" applyProtection="1">
      <alignment/>
      <protection/>
    </xf>
    <xf numFmtId="0" fontId="20" fillId="33" borderId="31" xfId="0" applyFont="1" applyFill="1" applyBorder="1" applyAlignment="1">
      <alignment/>
    </xf>
    <xf numFmtId="0" fontId="22" fillId="33" borderId="23" xfId="0" applyFont="1" applyFill="1" applyBorder="1" applyAlignment="1">
      <alignment/>
    </xf>
    <xf numFmtId="0" fontId="22" fillId="33" borderId="32" xfId="0" applyFont="1" applyFill="1" applyBorder="1" applyAlignment="1">
      <alignment/>
    </xf>
    <xf numFmtId="0" fontId="20" fillId="0" borderId="66" xfId="0" applyFont="1" applyBorder="1" applyAlignment="1">
      <alignment horizontal="centerContinuous"/>
    </xf>
    <xf numFmtId="0" fontId="20" fillId="0" borderId="66" xfId="0" applyFont="1" applyBorder="1" applyAlignment="1">
      <alignment horizontal="center"/>
    </xf>
    <xf numFmtId="0" fontId="20" fillId="0" borderId="74" xfId="0" applyFont="1" applyBorder="1" applyAlignment="1">
      <alignment horizontal="centerContinuous"/>
    </xf>
    <xf numFmtId="0" fontId="20" fillId="0" borderId="74" xfId="0" applyFont="1" applyBorder="1" applyAlignment="1">
      <alignment horizontal="center"/>
    </xf>
    <xf numFmtId="184" fontId="20" fillId="0" borderId="68" xfId="0" applyNumberFormat="1" applyFont="1" applyBorder="1" applyAlignment="1">
      <alignment horizontal="center"/>
    </xf>
    <xf numFmtId="184" fontId="20" fillId="0" borderId="68" xfId="0" applyNumberFormat="1" applyFont="1" applyBorder="1" applyAlignment="1">
      <alignment horizontal="centerContinuous"/>
    </xf>
    <xf numFmtId="184" fontId="22" fillId="0" borderId="18" xfId="0" applyNumberFormat="1" applyFont="1" applyBorder="1" applyAlignment="1">
      <alignment/>
    </xf>
    <xf numFmtId="184" fontId="20" fillId="0" borderId="34" xfId="0" applyNumberFormat="1" applyFont="1" applyBorder="1" applyAlignment="1" applyProtection="1">
      <alignment horizontal="left"/>
      <protection locked="0"/>
    </xf>
    <xf numFmtId="184" fontId="20" fillId="0" borderId="35" xfId="0" applyNumberFormat="1" applyFont="1" applyBorder="1" applyAlignment="1">
      <alignment horizontal="left"/>
    </xf>
    <xf numFmtId="184" fontId="20" fillId="0" borderId="68" xfId="0" applyNumberFormat="1" applyFont="1" applyBorder="1" applyAlignment="1" applyProtection="1">
      <alignment/>
      <protection locked="0"/>
    </xf>
    <xf numFmtId="184" fontId="20" fillId="0" borderId="75" xfId="0" applyNumberFormat="1" applyFont="1" applyBorder="1" applyAlignment="1">
      <alignment/>
    </xf>
    <xf numFmtId="184" fontId="22" fillId="0" borderId="18" xfId="0" applyNumberFormat="1" applyFont="1" applyFill="1" applyBorder="1" applyAlignment="1" applyProtection="1">
      <alignment/>
      <protection locked="0"/>
    </xf>
    <xf numFmtId="202" fontId="22" fillId="0" borderId="18" xfId="0" applyNumberFormat="1" applyFont="1" applyBorder="1" applyAlignment="1" applyProtection="1">
      <alignment/>
      <protection locked="0"/>
    </xf>
    <xf numFmtId="184" fontId="22" fillId="0" borderId="31" xfId="0" applyNumberFormat="1" applyFont="1" applyBorder="1" applyAlignment="1">
      <alignment/>
    </xf>
    <xf numFmtId="184" fontId="22" fillId="0" borderId="23" xfId="0" applyNumberFormat="1" applyFont="1" applyBorder="1" applyAlignment="1">
      <alignment/>
    </xf>
    <xf numFmtId="184" fontId="22" fillId="0" borderId="23" xfId="0" applyNumberFormat="1" applyFont="1" applyBorder="1" applyAlignment="1" applyProtection="1">
      <alignment/>
      <protection locked="0"/>
    </xf>
    <xf numFmtId="184" fontId="22" fillId="0" borderId="32" xfId="0" applyNumberFormat="1" applyFont="1" applyBorder="1" applyAlignment="1" applyProtection="1">
      <alignment/>
      <protection locked="0"/>
    </xf>
    <xf numFmtId="184" fontId="20" fillId="0" borderId="24" xfId="0" applyNumberFormat="1" applyFont="1" applyBorder="1" applyAlignment="1">
      <alignment horizontal="left"/>
    </xf>
    <xf numFmtId="0" fontId="20" fillId="0" borderId="17" xfId="0" applyFont="1" applyBorder="1" applyAlignment="1" applyProtection="1">
      <alignment horizontal="center" wrapText="1"/>
      <protection locked="0"/>
    </xf>
    <xf numFmtId="0" fontId="22" fillId="0" borderId="25" xfId="0" applyFont="1" applyBorder="1" applyAlignment="1" applyProtection="1">
      <alignment/>
      <protection locked="0"/>
    </xf>
    <xf numFmtId="0" fontId="20" fillId="0" borderId="19" xfId="0" applyFont="1" applyBorder="1" applyAlignment="1" applyProtection="1">
      <alignment/>
      <protection locked="0"/>
    </xf>
    <xf numFmtId="0" fontId="22" fillId="0" borderId="26" xfId="0" applyFont="1" applyBorder="1" applyAlignment="1" applyProtection="1">
      <alignment/>
      <protection locked="0"/>
    </xf>
    <xf numFmtId="0" fontId="20" fillId="0" borderId="28" xfId="0" applyFont="1" applyBorder="1" applyAlignment="1" applyProtection="1">
      <alignment/>
      <protection locked="0"/>
    </xf>
    <xf numFmtId="0" fontId="22" fillId="0" borderId="15" xfId="0" applyFont="1" applyBorder="1" applyAlignment="1" applyProtection="1">
      <alignment horizontal="right"/>
      <protection/>
    </xf>
    <xf numFmtId="0" fontId="20" fillId="0" borderId="10" xfId="0" applyFont="1" applyBorder="1" applyAlignment="1" applyProtection="1">
      <alignment/>
      <protection/>
    </xf>
    <xf numFmtId="0" fontId="22" fillId="0" borderId="0" xfId="0" applyFont="1" applyBorder="1" applyAlignment="1" applyProtection="1">
      <alignment horizontal="right"/>
      <protection/>
    </xf>
    <xf numFmtId="0" fontId="22" fillId="0" borderId="0" xfId="0" applyFont="1" applyAlignment="1" applyProtection="1">
      <alignment/>
      <protection locked="0"/>
    </xf>
    <xf numFmtId="0" fontId="20" fillId="33" borderId="10" xfId="0" applyFont="1" applyFill="1" applyBorder="1" applyAlignment="1" applyProtection="1">
      <alignment horizontal="center" vertical="center"/>
      <protection/>
    </xf>
    <xf numFmtId="0" fontId="22" fillId="0" borderId="24" xfId="0" applyFont="1" applyBorder="1" applyAlignment="1" applyProtection="1">
      <alignment/>
      <protection/>
    </xf>
    <xf numFmtId="184" fontId="22" fillId="0" borderId="16" xfId="41" applyNumberFormat="1" applyFont="1" applyBorder="1" applyAlignment="1" applyProtection="1">
      <alignment/>
      <protection locked="0"/>
    </xf>
    <xf numFmtId="184" fontId="22" fillId="0" borderId="17" xfId="41" applyNumberFormat="1" applyFont="1" applyBorder="1" applyAlignment="1" applyProtection="1">
      <alignment/>
      <protection/>
    </xf>
    <xf numFmtId="0" fontId="22" fillId="0" borderId="25" xfId="0" applyFont="1" applyBorder="1" applyAlignment="1" applyProtection="1">
      <alignment/>
      <protection/>
    </xf>
    <xf numFmtId="184" fontId="22" fillId="0" borderId="18" xfId="41" applyNumberFormat="1" applyFont="1" applyBorder="1" applyAlignment="1" applyProtection="1">
      <alignment/>
      <protection locked="0"/>
    </xf>
    <xf numFmtId="184" fontId="22" fillId="0" borderId="19" xfId="41" applyNumberFormat="1" applyFont="1" applyBorder="1" applyAlignment="1" applyProtection="1">
      <alignment/>
      <protection/>
    </xf>
    <xf numFmtId="0" fontId="20" fillId="0" borderId="26" xfId="0" applyFont="1" applyBorder="1" applyAlignment="1" applyProtection="1">
      <alignment/>
      <protection/>
    </xf>
    <xf numFmtId="184" fontId="22" fillId="0" borderId="27" xfId="41" applyNumberFormat="1" applyFont="1" applyBorder="1" applyAlignment="1" applyProtection="1">
      <alignment/>
      <protection/>
    </xf>
    <xf numFmtId="184" fontId="22" fillId="0" borderId="28" xfId="41" applyNumberFormat="1" applyFont="1" applyBorder="1" applyAlignment="1" applyProtection="1">
      <alignment/>
      <protection/>
    </xf>
    <xf numFmtId="199" fontId="22" fillId="0" borderId="15" xfId="41" applyNumberFormat="1" applyFont="1" applyBorder="1" applyAlignment="1" applyProtection="1">
      <alignment/>
      <protection locked="0"/>
    </xf>
    <xf numFmtId="199" fontId="22" fillId="0" borderId="15" xfId="41" applyNumberFormat="1" applyFont="1" applyBorder="1" applyAlignment="1" applyProtection="1">
      <alignment horizontal="right"/>
      <protection locked="0"/>
    </xf>
    <xf numFmtId="184" fontId="22" fillId="0" borderId="10" xfId="41" applyNumberFormat="1" applyFont="1" applyBorder="1" applyAlignment="1" applyProtection="1">
      <alignment/>
      <protection locked="0"/>
    </xf>
    <xf numFmtId="199" fontId="22" fillId="0" borderId="0" xfId="41" applyNumberFormat="1" applyFont="1" applyBorder="1" applyAlignment="1" applyProtection="1">
      <alignment/>
      <protection locked="0"/>
    </xf>
    <xf numFmtId="199" fontId="22" fillId="0" borderId="0" xfId="41" applyNumberFormat="1" applyFont="1" applyBorder="1" applyAlignment="1" applyProtection="1">
      <alignment horizontal="right"/>
      <protection locked="0"/>
    </xf>
    <xf numFmtId="184" fontId="22" fillId="0" borderId="10" xfId="41" applyNumberFormat="1" applyFont="1" applyBorder="1" applyAlignment="1" applyProtection="1">
      <alignment/>
      <protection/>
    </xf>
    <xf numFmtId="0" fontId="20" fillId="33" borderId="10" xfId="0" applyFont="1" applyFill="1" applyBorder="1" applyAlignment="1" applyProtection="1">
      <alignment horizontal="center" vertical="center" wrapText="1"/>
      <protection/>
    </xf>
    <xf numFmtId="0" fontId="24" fillId="0" borderId="0" xfId="0" applyFont="1" applyBorder="1" applyAlignment="1">
      <alignment/>
    </xf>
    <xf numFmtId="0" fontId="20" fillId="0" borderId="0" xfId="0" applyFont="1" applyAlignment="1" applyProtection="1">
      <alignment/>
      <protection locked="0"/>
    </xf>
    <xf numFmtId="184" fontId="20" fillId="0" borderId="0" xfId="0" applyNumberFormat="1" applyFont="1" applyBorder="1" applyAlignment="1" applyProtection="1">
      <alignment horizontal="right"/>
      <protection locked="0"/>
    </xf>
    <xf numFmtId="184" fontId="20" fillId="0" borderId="25" xfId="0" applyNumberFormat="1" applyFont="1" applyBorder="1" applyAlignment="1">
      <alignment horizontal="center"/>
    </xf>
    <xf numFmtId="184" fontId="22" fillId="0" borderId="18" xfId="0" applyNumberFormat="1" applyFont="1" applyBorder="1" applyAlignment="1">
      <alignment horizontal="center"/>
    </xf>
    <xf numFmtId="184" fontId="20" fillId="0" borderId="15" xfId="0" applyNumberFormat="1" applyFont="1" applyBorder="1" applyAlignment="1">
      <alignment horizontal="right"/>
    </xf>
    <xf numFmtId="0" fontId="20" fillId="33" borderId="21" xfId="0" applyFont="1" applyFill="1" applyBorder="1" applyAlignment="1" applyProtection="1">
      <alignment/>
      <protection locked="0"/>
    </xf>
    <xf numFmtId="0" fontId="20" fillId="0" borderId="31" xfId="0" applyFont="1" applyBorder="1" applyAlignment="1">
      <alignment/>
    </xf>
    <xf numFmtId="0" fontId="22" fillId="0" borderId="23" xfId="0" applyFont="1" applyBorder="1" applyAlignment="1" applyProtection="1">
      <alignment/>
      <protection locked="0"/>
    </xf>
    <xf numFmtId="0" fontId="20" fillId="0" borderId="23" xfId="0" applyFont="1" applyBorder="1" applyAlignment="1" applyProtection="1">
      <alignment horizontal="center"/>
      <protection locked="0"/>
    </xf>
    <xf numFmtId="0" fontId="22" fillId="0" borderId="32" xfId="0" applyFont="1" applyBorder="1" applyAlignment="1" applyProtection="1">
      <alignment/>
      <protection locked="0"/>
    </xf>
    <xf numFmtId="0" fontId="22" fillId="0" borderId="31" xfId="0" applyFont="1" applyFill="1" applyBorder="1" applyAlignment="1">
      <alignment/>
    </xf>
    <xf numFmtId="0" fontId="22" fillId="0" borderId="23" xfId="0" applyFont="1" applyFill="1" applyBorder="1" applyAlignment="1">
      <alignment/>
    </xf>
    <xf numFmtId="0" fontId="22" fillId="0" borderId="23" xfId="0" applyFont="1" applyFill="1" applyBorder="1" applyAlignment="1" applyProtection="1">
      <alignment/>
      <protection locked="0"/>
    </xf>
    <xf numFmtId="0" fontId="22" fillId="0" borderId="32" xfId="0" applyFont="1" applyFill="1" applyBorder="1" applyAlignment="1">
      <alignment/>
    </xf>
    <xf numFmtId="0" fontId="22" fillId="0" borderId="32" xfId="0" applyFont="1" applyFill="1" applyBorder="1" applyAlignment="1" applyProtection="1">
      <alignment/>
      <protection locked="0"/>
    </xf>
    <xf numFmtId="0" fontId="20" fillId="0" borderId="24" xfId="0" applyFont="1" applyBorder="1" applyAlignment="1">
      <alignment/>
    </xf>
    <xf numFmtId="0" fontId="22" fillId="0" borderId="66" xfId="0" applyFont="1" applyBorder="1" applyAlignment="1">
      <alignment/>
    </xf>
    <xf numFmtId="0" fontId="22" fillId="0" borderId="67" xfId="0" applyFont="1" applyBorder="1" applyAlignment="1">
      <alignment/>
    </xf>
    <xf numFmtId="184" fontId="22" fillId="0" borderId="25" xfId="0" applyNumberFormat="1" applyFont="1" applyBorder="1" applyAlignment="1">
      <alignment horizontal="centerContinuous"/>
    </xf>
    <xf numFmtId="184" fontId="22" fillId="0" borderId="18" xfId="0" applyNumberFormat="1" applyFont="1" applyBorder="1" applyAlignment="1">
      <alignment horizontal="centerContinuous"/>
    </xf>
    <xf numFmtId="184" fontId="22" fillId="0" borderId="74" xfId="0" applyNumberFormat="1" applyFont="1" applyBorder="1" applyAlignment="1">
      <alignment/>
    </xf>
    <xf numFmtId="184" fontId="22" fillId="0" borderId="69" xfId="0" applyNumberFormat="1" applyFont="1" applyBorder="1" applyAlignment="1">
      <alignment/>
    </xf>
    <xf numFmtId="184" fontId="22" fillId="0" borderId="25" xfId="0" applyNumberFormat="1" applyFont="1" applyBorder="1" applyAlignment="1">
      <alignment horizontal="center"/>
    </xf>
    <xf numFmtId="184" fontId="22" fillId="0" borderId="68" xfId="0" applyNumberFormat="1" applyFont="1" applyBorder="1" applyAlignment="1">
      <alignment/>
    </xf>
    <xf numFmtId="14" fontId="22" fillId="0" borderId="18" xfId="0" applyNumberFormat="1" applyFont="1" applyBorder="1" applyAlignment="1" applyProtection="1">
      <alignment/>
      <protection locked="0"/>
    </xf>
    <xf numFmtId="184" fontId="23" fillId="0" borderId="18" xfId="0" applyNumberFormat="1" applyFont="1" applyBorder="1" applyAlignment="1" applyProtection="1">
      <alignment/>
      <protection locked="0"/>
    </xf>
    <xf numFmtId="184" fontId="22" fillId="0" borderId="76" xfId="0" applyNumberFormat="1" applyFont="1" applyBorder="1" applyAlignment="1">
      <alignment/>
    </xf>
    <xf numFmtId="184" fontId="20" fillId="0" borderId="25" xfId="0" applyNumberFormat="1" applyFont="1" applyBorder="1" applyAlignment="1">
      <alignment/>
    </xf>
    <xf numFmtId="184" fontId="22" fillId="0" borderId="77" xfId="0" applyNumberFormat="1" applyFont="1" applyBorder="1" applyAlignment="1" applyProtection="1">
      <alignment/>
      <protection locked="0"/>
    </xf>
    <xf numFmtId="14" fontId="22" fillId="0" borderId="34" xfId="0" applyNumberFormat="1" applyFont="1" applyBorder="1" applyAlignment="1" applyProtection="1">
      <alignment/>
      <protection locked="0"/>
    </xf>
    <xf numFmtId="184" fontId="23" fillId="0" borderId="34" xfId="0" applyNumberFormat="1" applyFont="1" applyBorder="1" applyAlignment="1" applyProtection="1">
      <alignment/>
      <protection locked="0"/>
    </xf>
    <xf numFmtId="184" fontId="22" fillId="0" borderId="34" xfId="0" applyNumberFormat="1" applyFont="1" applyBorder="1" applyAlignment="1" applyProtection="1">
      <alignment/>
      <protection locked="0"/>
    </xf>
    <xf numFmtId="184" fontId="20" fillId="0" borderId="69" xfId="0" applyNumberFormat="1" applyFont="1" applyBorder="1" applyAlignment="1">
      <alignment/>
    </xf>
    <xf numFmtId="184" fontId="20" fillId="0" borderId="78" xfId="0" applyNumberFormat="1" applyFont="1" applyBorder="1" applyAlignment="1">
      <alignment/>
    </xf>
    <xf numFmtId="184" fontId="20" fillId="0" borderId="79" xfId="0" applyNumberFormat="1" applyFont="1" applyBorder="1" applyAlignment="1">
      <alignment/>
    </xf>
    <xf numFmtId="184" fontId="22" fillId="0" borderId="80" xfId="0" applyNumberFormat="1" applyFont="1" applyBorder="1" applyAlignment="1">
      <alignment/>
    </xf>
    <xf numFmtId="184" fontId="20" fillId="0" borderId="19" xfId="68" applyNumberFormat="1" applyFont="1" applyBorder="1" applyAlignment="1">
      <alignment/>
    </xf>
    <xf numFmtId="0" fontId="20" fillId="0" borderId="25" xfId="0" applyFont="1" applyBorder="1" applyAlignment="1" applyProtection="1">
      <alignment/>
      <protection/>
    </xf>
    <xf numFmtId="0" fontId="22" fillId="0" borderId="81" xfId="0" applyFont="1" applyBorder="1" applyAlignment="1" applyProtection="1">
      <alignment/>
      <protection/>
    </xf>
    <xf numFmtId="0" fontId="22" fillId="0" borderId="80" xfId="0" applyFont="1" applyBorder="1" applyAlignment="1" applyProtection="1">
      <alignment/>
      <protection/>
    </xf>
    <xf numFmtId="0" fontId="20" fillId="0" borderId="82" xfId="0" applyFont="1" applyBorder="1" applyAlignment="1" applyProtection="1">
      <alignment/>
      <protection/>
    </xf>
    <xf numFmtId="0" fontId="22" fillId="0" borderId="83" xfId="0" applyFont="1" applyBorder="1" applyAlignment="1" applyProtection="1">
      <alignment/>
      <protection/>
    </xf>
    <xf numFmtId="0" fontId="22" fillId="0" borderId="84" xfId="0" applyFont="1" applyBorder="1" applyAlignment="1" applyProtection="1">
      <alignment/>
      <protection/>
    </xf>
    <xf numFmtId="0" fontId="22" fillId="0" borderId="27" xfId="0" applyFont="1" applyBorder="1" applyAlignment="1">
      <alignment/>
    </xf>
    <xf numFmtId="0" fontId="22" fillId="0" borderId="21" xfId="0" applyFont="1" applyBorder="1" applyAlignment="1">
      <alignment horizontal="centerContinuous"/>
    </xf>
    <xf numFmtId="0" fontId="22" fillId="0" borderId="15" xfId="0" applyFont="1" applyBorder="1" applyAlignment="1">
      <alignment horizontal="centerContinuous"/>
    </xf>
    <xf numFmtId="0" fontId="22" fillId="0" borderId="14" xfId="0" applyFont="1" applyBorder="1" applyAlignment="1">
      <alignment/>
    </xf>
    <xf numFmtId="0" fontId="22" fillId="0" borderId="22" xfId="0" applyFont="1" applyBorder="1" applyAlignment="1">
      <alignment horizontal="left"/>
    </xf>
    <xf numFmtId="0" fontId="22" fillId="0" borderId="20" xfId="0" applyFont="1" applyBorder="1" applyAlignment="1">
      <alignment/>
    </xf>
    <xf numFmtId="0" fontId="22" fillId="0" borderId="12" xfId="0" applyFont="1" applyBorder="1" applyAlignment="1">
      <alignment/>
    </xf>
    <xf numFmtId="0" fontId="22" fillId="0" borderId="30" xfId="0" applyFont="1" applyBorder="1" applyAlignment="1">
      <alignment/>
    </xf>
    <xf numFmtId="0" fontId="20" fillId="0" borderId="0" xfId="0" applyFont="1" applyBorder="1" applyAlignment="1">
      <alignment horizontal="center" vertical="top"/>
    </xf>
    <xf numFmtId="0" fontId="22" fillId="0" borderId="0" xfId="0" applyFont="1" applyBorder="1" applyAlignment="1">
      <alignment wrapText="1"/>
    </xf>
    <xf numFmtId="184" fontId="22" fillId="0" borderId="11" xfId="0" applyNumberFormat="1" applyFont="1" applyBorder="1" applyAlignment="1" applyProtection="1">
      <alignment/>
      <protection locked="0"/>
    </xf>
    <xf numFmtId="0" fontId="20" fillId="0" borderId="0" xfId="0" applyFont="1" applyBorder="1" applyAlignment="1">
      <alignment horizontal="center"/>
    </xf>
    <xf numFmtId="184" fontId="22" fillId="0" borderId="0" xfId="0" applyNumberFormat="1" applyFont="1" applyBorder="1" applyAlignment="1">
      <alignment/>
    </xf>
    <xf numFmtId="0" fontId="20" fillId="0" borderId="0" xfId="0" applyFont="1" applyBorder="1" applyAlignment="1">
      <alignment/>
    </xf>
    <xf numFmtId="184" fontId="20" fillId="0" borderId="11" xfId="0" applyNumberFormat="1" applyFont="1" applyBorder="1" applyAlignment="1">
      <alignment/>
    </xf>
    <xf numFmtId="0" fontId="20" fillId="0" borderId="0" xfId="0" applyFont="1" applyBorder="1" applyAlignment="1">
      <alignment wrapText="1"/>
    </xf>
    <xf numFmtId="184" fontId="20" fillId="0" borderId="85" xfId="0" applyNumberFormat="1" applyFont="1" applyBorder="1" applyAlignment="1">
      <alignment/>
    </xf>
    <xf numFmtId="0" fontId="20" fillId="33" borderId="21" xfId="0" applyFont="1" applyFill="1" applyBorder="1" applyAlignment="1">
      <alignment horizontal="left"/>
    </xf>
    <xf numFmtId="0" fontId="22" fillId="0" borderId="24" xfId="0" applyFont="1" applyBorder="1" applyAlignment="1" applyProtection="1">
      <alignment/>
      <protection locked="0"/>
    </xf>
    <xf numFmtId="0" fontId="22" fillId="0" borderId="16" xfId="0" applyFont="1" applyBorder="1" applyAlignment="1" applyProtection="1">
      <alignment/>
      <protection locked="0"/>
    </xf>
    <xf numFmtId="0" fontId="22" fillId="0" borderId="18" xfId="0" applyFont="1" applyBorder="1" applyAlignment="1" applyProtection="1">
      <alignment/>
      <protection locked="0"/>
    </xf>
    <xf numFmtId="0" fontId="22" fillId="0" borderId="27" xfId="0" applyFont="1" applyBorder="1" applyAlignment="1" applyProtection="1">
      <alignment/>
      <protection locked="0"/>
    </xf>
    <xf numFmtId="0" fontId="20" fillId="0" borderId="15" xfId="0" applyFont="1" applyBorder="1" applyAlignment="1">
      <alignment horizontal="right"/>
    </xf>
    <xf numFmtId="0" fontId="20" fillId="0" borderId="0" xfId="0" applyFont="1" applyBorder="1" applyAlignment="1" quotePrefix="1">
      <alignment horizontal="right"/>
    </xf>
    <xf numFmtId="0" fontId="20" fillId="33" borderId="21" xfId="0" applyFont="1" applyFill="1" applyBorder="1" applyAlignment="1">
      <alignment/>
    </xf>
    <xf numFmtId="0" fontId="20" fillId="33" borderId="12" xfId="0" applyFont="1" applyFill="1" applyBorder="1" applyAlignment="1">
      <alignment/>
    </xf>
    <xf numFmtId="184" fontId="20" fillId="33" borderId="31" xfId="0" applyNumberFormat="1" applyFont="1" applyFill="1" applyBorder="1" applyAlignment="1">
      <alignment horizontal="center" vertical="center" wrapText="1"/>
    </xf>
    <xf numFmtId="184" fontId="20" fillId="33" borderId="23" xfId="0" applyNumberFormat="1" applyFont="1" applyFill="1" applyBorder="1" applyAlignment="1">
      <alignment horizontal="center" vertical="center"/>
    </xf>
    <xf numFmtId="184" fontId="20" fillId="33" borderId="23" xfId="0" applyNumberFormat="1" applyFont="1" applyFill="1" applyBorder="1" applyAlignment="1">
      <alignment horizontal="center" vertical="center" wrapText="1"/>
    </xf>
    <xf numFmtId="184" fontId="20" fillId="33" borderId="32" xfId="0" applyNumberFormat="1" applyFont="1" applyFill="1" applyBorder="1" applyAlignment="1">
      <alignment horizontal="center" vertical="center"/>
    </xf>
    <xf numFmtId="49" fontId="22" fillId="0" borderId="24" xfId="0" applyNumberFormat="1" applyFont="1" applyBorder="1" applyAlignment="1" applyProtection="1">
      <alignment horizontal="center"/>
      <protection locked="0"/>
    </xf>
    <xf numFmtId="49" fontId="22" fillId="0" borderId="25" xfId="0" applyNumberFormat="1" applyFont="1" applyBorder="1" applyAlignment="1" applyProtection="1">
      <alignment horizontal="center"/>
      <protection locked="0"/>
    </xf>
    <xf numFmtId="49" fontId="22" fillId="0" borderId="26" xfId="0" applyNumberFormat="1" applyFont="1" applyBorder="1" applyAlignment="1" applyProtection="1">
      <alignment horizontal="center"/>
      <protection locked="0"/>
    </xf>
    <xf numFmtId="184" fontId="22" fillId="0" borderId="15" xfId="0" applyNumberFormat="1" applyFont="1" applyBorder="1" applyAlignment="1">
      <alignment horizontal="left"/>
    </xf>
    <xf numFmtId="184" fontId="20" fillId="0" borderId="15" xfId="0" applyNumberFormat="1" applyFont="1" applyBorder="1" applyAlignment="1">
      <alignment/>
    </xf>
    <xf numFmtId="184" fontId="22" fillId="0" borderId="0" xfId="0" applyNumberFormat="1" applyFont="1" applyBorder="1" applyAlignment="1" quotePrefix="1">
      <alignment horizontal="left"/>
    </xf>
    <xf numFmtId="184" fontId="20" fillId="0" borderId="0" xfId="0" applyNumberFormat="1" applyFont="1" applyBorder="1" applyAlignment="1">
      <alignment/>
    </xf>
    <xf numFmtId="0" fontId="24" fillId="0" borderId="0" xfId="0" applyFont="1" applyBorder="1" applyAlignment="1" quotePrefix="1">
      <alignment/>
    </xf>
    <xf numFmtId="0" fontId="22" fillId="0" borderId="0" xfId="0" applyFont="1" applyBorder="1" applyAlignment="1" quotePrefix="1">
      <alignment horizontal="center"/>
    </xf>
    <xf numFmtId="0" fontId="22" fillId="0" borderId="0" xfId="0" applyFont="1" applyBorder="1" applyAlignment="1" quotePrefix="1">
      <alignment horizontal="right"/>
    </xf>
    <xf numFmtId="184" fontId="20" fillId="0" borderId="86" xfId="0" applyNumberFormat="1" applyFont="1" applyBorder="1" applyAlignment="1">
      <alignment/>
    </xf>
    <xf numFmtId="10" fontId="22" fillId="0" borderId="11" xfId="0" applyNumberFormat="1" applyFont="1" applyBorder="1" applyAlignment="1" applyProtection="1">
      <alignment/>
      <protection locked="0"/>
    </xf>
    <xf numFmtId="1" fontId="22" fillId="0" borderId="0" xfId="0" applyNumberFormat="1" applyFont="1" applyBorder="1" applyAlignment="1">
      <alignment/>
    </xf>
    <xf numFmtId="0" fontId="20" fillId="33" borderId="72" xfId="0" applyFont="1" applyFill="1" applyBorder="1" applyAlignment="1" applyProtection="1">
      <alignment horizontal="center" vertical="center"/>
      <protection/>
    </xf>
    <xf numFmtId="0" fontId="20" fillId="33" borderId="87" xfId="0" applyFont="1" applyFill="1" applyBorder="1" applyAlignment="1" applyProtection="1">
      <alignment horizontal="center" vertical="center"/>
      <protection/>
    </xf>
    <xf numFmtId="0" fontId="20" fillId="33" borderId="88" xfId="0" applyFont="1" applyFill="1" applyBorder="1" applyAlignment="1" applyProtection="1">
      <alignment horizontal="center" vertical="center"/>
      <protection/>
    </xf>
    <xf numFmtId="0" fontId="22" fillId="0" borderId="89" xfId="0" applyFont="1" applyBorder="1" applyAlignment="1" applyProtection="1">
      <alignment/>
      <protection locked="0"/>
    </xf>
    <xf numFmtId="0" fontId="22" fillId="0" borderId="90" xfId="0" applyFont="1" applyBorder="1" applyAlignment="1" applyProtection="1">
      <alignment/>
      <protection locked="0"/>
    </xf>
    <xf numFmtId="0" fontId="22" fillId="0" borderId="68" xfId="0" applyFont="1" applyBorder="1" applyAlignment="1" applyProtection="1">
      <alignment/>
      <protection locked="0"/>
    </xf>
    <xf numFmtId="195" fontId="22" fillId="0" borderId="90" xfId="0" applyNumberFormat="1" applyFont="1" applyBorder="1" applyAlignment="1" applyProtection="1">
      <alignment/>
      <protection locked="0"/>
    </xf>
    <xf numFmtId="184" fontId="22" fillId="0" borderId="90" xfId="0" applyNumberFormat="1" applyFont="1" applyBorder="1" applyAlignment="1" applyProtection="1">
      <alignment/>
      <protection locked="0"/>
    </xf>
    <xf numFmtId="0" fontId="22" fillId="0" borderId="91" xfId="0" applyFont="1" applyBorder="1" applyAlignment="1" applyProtection="1">
      <alignment/>
      <protection locked="0"/>
    </xf>
    <xf numFmtId="0" fontId="22" fillId="0" borderId="92" xfId="0" applyFont="1" applyBorder="1" applyAlignment="1" applyProtection="1">
      <alignment/>
      <protection locked="0"/>
    </xf>
    <xf numFmtId="195" fontId="22" fillId="0" borderId="18" xfId="0" applyNumberFormat="1" applyFont="1" applyBorder="1" applyAlignment="1" applyProtection="1">
      <alignment/>
      <protection locked="0"/>
    </xf>
    <xf numFmtId="0" fontId="22" fillId="0" borderId="93" xfId="0" applyFont="1" applyBorder="1" applyAlignment="1" applyProtection="1">
      <alignment/>
      <protection locked="0"/>
    </xf>
    <xf numFmtId="0" fontId="20" fillId="0" borderId="92" xfId="0" applyFont="1" applyBorder="1" applyAlignment="1" applyProtection="1">
      <alignment/>
      <protection locked="0"/>
    </xf>
    <xf numFmtId="195" fontId="20" fillId="0" borderId="18" xfId="0" applyNumberFormat="1" applyFont="1" applyBorder="1" applyAlignment="1" applyProtection="1">
      <alignment/>
      <protection locked="0"/>
    </xf>
    <xf numFmtId="0" fontId="20" fillId="0" borderId="93" xfId="0" applyFont="1" applyBorder="1" applyAlignment="1" applyProtection="1">
      <alignment/>
      <protection locked="0"/>
    </xf>
    <xf numFmtId="195" fontId="22" fillId="0" borderId="27" xfId="0" applyNumberFormat="1" applyFont="1" applyBorder="1" applyAlignment="1" applyProtection="1">
      <alignment/>
      <protection locked="0"/>
    </xf>
    <xf numFmtId="0" fontId="22" fillId="0" borderId="28" xfId="0" applyFont="1" applyBorder="1" applyAlignment="1" applyProtection="1">
      <alignment/>
      <protection locked="0"/>
    </xf>
    <xf numFmtId="0" fontId="20" fillId="0" borderId="15" xfId="0" applyFont="1" applyBorder="1" applyAlignment="1" applyProtection="1">
      <alignment horizontal="right"/>
      <protection/>
    </xf>
    <xf numFmtId="184" fontId="22" fillId="0" borderId="94" xfId="0" applyNumberFormat="1" applyFont="1" applyBorder="1" applyAlignment="1" applyProtection="1">
      <alignment/>
      <protection/>
    </xf>
    <xf numFmtId="184" fontId="22" fillId="0" borderId="32" xfId="0" applyNumberFormat="1" applyFont="1" applyBorder="1" applyAlignment="1" applyProtection="1">
      <alignment/>
      <protection/>
    </xf>
    <xf numFmtId="195" fontId="22" fillId="0" borderId="24" xfId="0" applyNumberFormat="1" applyFont="1" applyBorder="1" applyAlignment="1">
      <alignment/>
    </xf>
    <xf numFmtId="195" fontId="22" fillId="0" borderId="25" xfId="0" applyNumberFormat="1" applyFont="1" applyBorder="1" applyAlignment="1">
      <alignment/>
    </xf>
    <xf numFmtId="195" fontId="22" fillId="0" borderId="26" xfId="0" applyNumberFormat="1" applyFont="1" applyBorder="1" applyAlignment="1">
      <alignment/>
    </xf>
    <xf numFmtId="184" fontId="20" fillId="0" borderId="10" xfId="0" applyNumberFormat="1" applyFont="1" applyBorder="1" applyAlignment="1">
      <alignment horizontal="right"/>
    </xf>
    <xf numFmtId="0" fontId="23" fillId="0" borderId="0" xfId="0" applyFont="1" applyBorder="1" applyAlignment="1">
      <alignment/>
    </xf>
    <xf numFmtId="184" fontId="22" fillId="0" borderId="10" xfId="0" applyNumberFormat="1" applyFont="1" applyBorder="1" applyAlignment="1" applyProtection="1" quotePrefix="1">
      <alignment horizontal="right"/>
      <protection locked="0"/>
    </xf>
    <xf numFmtId="184" fontId="20" fillId="0" borderId="95" xfId="0" applyNumberFormat="1" applyFont="1" applyBorder="1" applyAlignment="1">
      <alignment/>
    </xf>
    <xf numFmtId="0" fontId="22" fillId="0" borderId="0" xfId="0" applyFont="1" applyAlignment="1">
      <alignment horizontal="right"/>
    </xf>
    <xf numFmtId="0" fontId="23" fillId="0" borderId="0" xfId="0" applyFont="1" applyAlignment="1">
      <alignment/>
    </xf>
    <xf numFmtId="0" fontId="20" fillId="33" borderId="96" xfId="0" applyFont="1" applyFill="1" applyBorder="1" applyAlignment="1">
      <alignment horizontal="center" vertical="center" wrapText="1"/>
    </xf>
    <xf numFmtId="0" fontId="20" fillId="33" borderId="57" xfId="0" applyFont="1" applyFill="1" applyBorder="1" applyAlignment="1">
      <alignment horizontal="center" vertical="center" wrapText="1"/>
    </xf>
    <xf numFmtId="37" fontId="20" fillId="33" borderId="57" xfId="0" applyNumberFormat="1" applyFont="1" applyFill="1" applyBorder="1" applyAlignment="1" applyProtection="1">
      <alignment horizontal="center" vertical="center" wrapText="1"/>
      <protection/>
    </xf>
    <xf numFmtId="37" fontId="20" fillId="33" borderId="55" xfId="0" applyNumberFormat="1" applyFont="1" applyFill="1" applyBorder="1" applyAlignment="1" applyProtection="1">
      <alignment horizontal="center" vertical="center" wrapText="1"/>
      <protection/>
    </xf>
    <xf numFmtId="39" fontId="20" fillId="33" borderId="96" xfId="0" applyNumberFormat="1" applyFont="1" applyFill="1" applyBorder="1" applyAlignment="1" applyProtection="1">
      <alignment horizontal="center" vertical="center" wrapText="1"/>
      <protection/>
    </xf>
    <xf numFmtId="0" fontId="20" fillId="0" borderId="40" xfId="0" applyFont="1" applyBorder="1" applyAlignment="1" applyProtection="1">
      <alignment/>
      <protection locked="0"/>
    </xf>
    <xf numFmtId="0" fontId="22" fillId="0" borderId="41" xfId="0" applyFont="1" applyBorder="1" applyAlignment="1" applyProtection="1">
      <alignment horizontal="right"/>
      <protection locked="0"/>
    </xf>
    <xf numFmtId="37" fontId="22" fillId="0" borderId="41" xfId="0" applyNumberFormat="1" applyFont="1" applyBorder="1" applyAlignment="1" applyProtection="1">
      <alignment/>
      <protection locked="0"/>
    </xf>
    <xf numFmtId="37" fontId="20" fillId="0" borderId="41" xfId="0" applyNumberFormat="1" applyFont="1" applyBorder="1" applyAlignment="1" applyProtection="1">
      <alignment/>
      <protection/>
    </xf>
    <xf numFmtId="37" fontId="20" fillId="0" borderId="42" xfId="0" applyNumberFormat="1" applyFont="1" applyBorder="1" applyAlignment="1" applyProtection="1">
      <alignment/>
      <protection locked="0"/>
    </xf>
    <xf numFmtId="0" fontId="22" fillId="0" borderId="53" xfId="0" applyFont="1" applyBorder="1" applyAlignment="1" applyProtection="1">
      <alignment horizontal="right"/>
      <protection locked="0"/>
    </xf>
    <xf numFmtId="37" fontId="20" fillId="0" borderId="53" xfId="0" applyNumberFormat="1" applyFont="1" applyBorder="1" applyAlignment="1" applyProtection="1">
      <alignment/>
      <protection/>
    </xf>
    <xf numFmtId="37" fontId="20" fillId="0" borderId="64" xfId="0" applyNumberFormat="1" applyFont="1" applyBorder="1" applyAlignment="1" applyProtection="1">
      <alignment/>
      <protection locked="0"/>
    </xf>
    <xf numFmtId="0" fontId="22" fillId="0" borderId="97" xfId="0" applyFont="1" applyBorder="1" applyAlignment="1" applyProtection="1">
      <alignment/>
      <protection locked="0"/>
    </xf>
    <xf numFmtId="0" fontId="22" fillId="0" borderId="98" xfId="0" applyFont="1" applyBorder="1" applyAlignment="1" applyProtection="1">
      <alignment horizontal="right"/>
      <protection locked="0"/>
    </xf>
    <xf numFmtId="37" fontId="22" fillId="0" borderId="98" xfId="0" applyNumberFormat="1" applyFont="1" applyBorder="1" applyAlignment="1" applyProtection="1">
      <alignment/>
      <protection locked="0"/>
    </xf>
    <xf numFmtId="37" fontId="20" fillId="0" borderId="98" xfId="0" applyNumberFormat="1" applyFont="1" applyBorder="1" applyAlignment="1" applyProtection="1">
      <alignment/>
      <protection/>
    </xf>
    <xf numFmtId="37" fontId="22" fillId="0" borderId="99" xfId="0" applyNumberFormat="1" applyFont="1" applyBorder="1" applyAlignment="1" applyProtection="1">
      <alignment/>
      <protection locked="0"/>
    </xf>
    <xf numFmtId="37" fontId="22" fillId="0" borderId="10" xfId="0" applyNumberFormat="1" applyFont="1" applyBorder="1" applyAlignment="1" applyProtection="1">
      <alignment/>
      <protection/>
    </xf>
    <xf numFmtId="0" fontId="22" fillId="0" borderId="0" xfId="0" applyFont="1" applyBorder="1" applyAlignment="1" applyProtection="1">
      <alignment horizontal="center"/>
      <protection locked="0"/>
    </xf>
    <xf numFmtId="0" fontId="20" fillId="0" borderId="24" xfId="0" applyFont="1" applyBorder="1" applyAlignment="1">
      <alignment horizontal="centerContinuous"/>
    </xf>
    <xf numFmtId="0" fontId="20" fillId="0" borderId="16" xfId="0" applyFont="1" applyBorder="1" applyAlignment="1">
      <alignment horizontal="centerContinuous"/>
    </xf>
    <xf numFmtId="0" fontId="20" fillId="0" borderId="66" xfId="0" applyFont="1" applyBorder="1" applyAlignment="1">
      <alignment/>
    </xf>
    <xf numFmtId="0" fontId="20" fillId="0" borderId="66" xfId="0" applyFont="1" applyBorder="1" applyAlignment="1" applyProtection="1">
      <alignment/>
      <protection locked="0"/>
    </xf>
    <xf numFmtId="0" fontId="22" fillId="0" borderId="67" xfId="0" applyFont="1" applyBorder="1" applyAlignment="1" applyProtection="1">
      <alignment/>
      <protection locked="0"/>
    </xf>
    <xf numFmtId="0" fontId="20" fillId="0" borderId="25" xfId="0" applyFont="1" applyBorder="1" applyAlignment="1">
      <alignment horizontal="center"/>
    </xf>
    <xf numFmtId="0" fontId="20" fillId="0" borderId="18" xfId="0" applyFont="1" applyBorder="1" applyAlignment="1">
      <alignment horizontal="center"/>
    </xf>
    <xf numFmtId="0" fontId="20" fillId="0" borderId="68" xfId="0" applyFont="1" applyBorder="1" applyAlignment="1">
      <alignment/>
    </xf>
    <xf numFmtId="0" fontId="22" fillId="0" borderId="69" xfId="0" applyFont="1" applyBorder="1" applyAlignment="1">
      <alignment/>
    </xf>
    <xf numFmtId="0" fontId="23" fillId="0" borderId="27" xfId="0" applyFont="1" applyBorder="1" applyAlignment="1" applyProtection="1">
      <alignment/>
      <protection locked="0"/>
    </xf>
    <xf numFmtId="0" fontId="22" fillId="33" borderId="23" xfId="0" applyFont="1" applyFill="1" applyBorder="1" applyAlignment="1" applyProtection="1">
      <alignment/>
      <protection locked="0"/>
    </xf>
    <xf numFmtId="0" fontId="22" fillId="0" borderId="66" xfId="0" applyFont="1" applyBorder="1" applyAlignment="1" applyProtection="1">
      <alignment/>
      <protection locked="0"/>
    </xf>
    <xf numFmtId="0" fontId="20" fillId="0" borderId="25" xfId="0" applyFont="1" applyBorder="1" applyAlignment="1">
      <alignment horizontal="centerContinuous"/>
    </xf>
    <xf numFmtId="0" fontId="20" fillId="0" borderId="18" xfId="0" applyFont="1" applyBorder="1" applyAlignment="1">
      <alignment horizontal="centerContinuous"/>
    </xf>
    <xf numFmtId="0" fontId="20" fillId="0" borderId="34" xfId="0" applyFont="1" applyBorder="1" applyAlignment="1">
      <alignment/>
    </xf>
    <xf numFmtId="0" fontId="20" fillId="0" borderId="74" xfId="0" applyFont="1" applyBorder="1" applyAlignment="1" applyProtection="1">
      <alignment/>
      <protection locked="0"/>
    </xf>
    <xf numFmtId="0" fontId="20" fillId="0" borderId="69" xfId="0" applyFont="1" applyBorder="1" applyAlignment="1">
      <alignment/>
    </xf>
    <xf numFmtId="184" fontId="20" fillId="0" borderId="37" xfId="0" applyNumberFormat="1" applyFont="1" applyBorder="1" applyAlignment="1">
      <alignment/>
    </xf>
    <xf numFmtId="184" fontId="20" fillId="0" borderId="66" xfId="0" applyNumberFormat="1" applyFont="1" applyBorder="1" applyAlignment="1" applyProtection="1">
      <alignment/>
      <protection locked="0"/>
    </xf>
    <xf numFmtId="184" fontId="22" fillId="0" borderId="67" xfId="0" applyNumberFormat="1" applyFont="1" applyBorder="1" applyAlignment="1">
      <alignment/>
    </xf>
    <xf numFmtId="184" fontId="20" fillId="0" borderId="68" xfId="0" applyNumberFormat="1" applyFont="1" applyBorder="1" applyAlignment="1">
      <alignment/>
    </xf>
    <xf numFmtId="184" fontId="20" fillId="0" borderId="100" xfId="0" applyNumberFormat="1" applyFont="1" applyBorder="1" applyAlignment="1">
      <alignment/>
    </xf>
    <xf numFmtId="184" fontId="20" fillId="0" borderId="10" xfId="68" applyNumberFormat="1" applyFont="1" applyBorder="1" applyAlignment="1">
      <alignment/>
    </xf>
    <xf numFmtId="0" fontId="20" fillId="0" borderId="95" xfId="0" applyFont="1" applyBorder="1" applyAlignment="1">
      <alignment/>
    </xf>
    <xf numFmtId="2" fontId="22" fillId="0" borderId="10" xfId="0" applyNumberFormat="1" applyFont="1" applyBorder="1" applyAlignment="1" applyProtection="1">
      <alignment/>
      <protection locked="0"/>
    </xf>
    <xf numFmtId="0" fontId="20" fillId="0" borderId="31" xfId="0" applyFont="1" applyBorder="1" applyAlignment="1" applyProtection="1">
      <alignment/>
      <protection/>
    </xf>
    <xf numFmtId="0" fontId="20" fillId="0" borderId="11" xfId="0" applyFont="1" applyBorder="1" applyAlignment="1">
      <alignment/>
    </xf>
    <xf numFmtId="0" fontId="20" fillId="33" borderId="15"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11" xfId="0" applyFont="1" applyFill="1" applyBorder="1" applyAlignment="1">
      <alignment horizontal="center" vertical="center"/>
    </xf>
    <xf numFmtId="2" fontId="22" fillId="0" borderId="16" xfId="0" applyNumberFormat="1" applyFont="1" applyBorder="1" applyAlignment="1" applyProtection="1">
      <alignment/>
      <protection locked="0"/>
    </xf>
    <xf numFmtId="2" fontId="22" fillId="0" borderId="18" xfId="0" applyNumberFormat="1" applyFont="1" applyBorder="1" applyAlignment="1" applyProtection="1">
      <alignment/>
      <protection locked="0"/>
    </xf>
    <xf numFmtId="2" fontId="22" fillId="0" borderId="27" xfId="0" applyNumberFormat="1" applyFont="1" applyBorder="1" applyAlignment="1" applyProtection="1">
      <alignment/>
      <protection locked="0"/>
    </xf>
    <xf numFmtId="184" fontId="22" fillId="0" borderId="15" xfId="0" applyNumberFormat="1" applyFont="1" applyBorder="1" applyAlignment="1">
      <alignment horizontal="right"/>
    </xf>
    <xf numFmtId="184" fontId="22" fillId="0" borderId="0" xfId="0" applyNumberFormat="1" applyFont="1" applyBorder="1" applyAlignment="1">
      <alignment horizontal="right"/>
    </xf>
    <xf numFmtId="0" fontId="20" fillId="33" borderId="21" xfId="0" applyFont="1" applyFill="1" applyBorder="1" applyAlignment="1" applyProtection="1">
      <alignment vertical="justify"/>
      <protection locked="0"/>
    </xf>
    <xf numFmtId="0" fontId="20" fillId="33" borderId="22" xfId="0" applyFont="1" applyFill="1" applyBorder="1" applyAlignment="1">
      <alignment vertical="justify"/>
    </xf>
    <xf numFmtId="0" fontId="22" fillId="0" borderId="0" xfId="0" applyFont="1" applyBorder="1" applyAlignment="1" quotePrefix="1">
      <alignment horizontal="left"/>
    </xf>
    <xf numFmtId="0" fontId="20" fillId="0" borderId="24" xfId="0" applyFont="1" applyFill="1" applyBorder="1" applyAlignment="1" applyProtection="1">
      <alignment horizontal="center"/>
      <protection/>
    </xf>
    <xf numFmtId="0" fontId="20" fillId="0" borderId="16"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22" fillId="0" borderId="25" xfId="0" applyFont="1" applyFill="1" applyBorder="1" applyAlignment="1" applyProtection="1">
      <alignment/>
      <protection/>
    </xf>
    <xf numFmtId="0" fontId="22" fillId="0" borderId="18" xfId="0" applyFont="1" applyFill="1" applyBorder="1" applyAlignment="1" applyProtection="1">
      <alignment/>
      <protection locked="0"/>
    </xf>
    <xf numFmtId="184" fontId="22" fillId="0" borderId="18" xfId="0" applyNumberFormat="1" applyFont="1" applyFill="1" applyBorder="1" applyAlignment="1" applyProtection="1">
      <alignment/>
      <protection/>
    </xf>
    <xf numFmtId="0" fontId="22" fillId="0" borderId="19" xfId="0" applyFont="1" applyFill="1" applyBorder="1" applyAlignment="1" applyProtection="1">
      <alignment/>
      <protection locked="0"/>
    </xf>
    <xf numFmtId="0" fontId="20" fillId="0" borderId="26" xfId="0" applyFont="1" applyFill="1" applyBorder="1" applyAlignment="1" applyProtection="1">
      <alignment horizontal="left"/>
      <protection/>
    </xf>
    <xf numFmtId="0" fontId="20" fillId="0" borderId="27" xfId="0" applyFont="1" applyFill="1" applyBorder="1" applyAlignment="1" applyProtection="1">
      <alignment horizontal="left"/>
      <protection/>
    </xf>
    <xf numFmtId="184" fontId="20" fillId="0" borderId="27" xfId="0" applyNumberFormat="1" applyFont="1" applyFill="1" applyBorder="1" applyAlignment="1" applyProtection="1">
      <alignment/>
      <protection/>
    </xf>
    <xf numFmtId="0" fontId="20" fillId="0" borderId="28" xfId="0" applyFont="1" applyFill="1" applyBorder="1" applyAlignment="1" applyProtection="1">
      <alignment/>
      <protection/>
    </xf>
    <xf numFmtId="0" fontId="20" fillId="0" borderId="28" xfId="0" applyFont="1" applyFill="1" applyBorder="1" applyAlignment="1" applyProtection="1">
      <alignment/>
      <protection locked="0"/>
    </xf>
    <xf numFmtId="0" fontId="22" fillId="0" borderId="0" xfId="0" applyFont="1" applyFill="1" applyAlignment="1" applyProtection="1">
      <alignment/>
      <protection/>
    </xf>
    <xf numFmtId="0" fontId="20" fillId="33" borderId="23" xfId="0" applyFont="1" applyFill="1" applyBorder="1" applyAlignment="1" applyProtection="1">
      <alignment horizontal="center" vertical="center" wrapText="1"/>
      <protection/>
    </xf>
    <xf numFmtId="0" fontId="20" fillId="33" borderId="32" xfId="0" applyFont="1" applyFill="1" applyBorder="1" applyAlignment="1" applyProtection="1">
      <alignment horizontal="center" vertical="center" wrapText="1"/>
      <protection/>
    </xf>
    <xf numFmtId="0" fontId="20" fillId="0" borderId="25" xfId="0" applyFont="1" applyBorder="1" applyAlignment="1">
      <alignment/>
    </xf>
    <xf numFmtId="184" fontId="20" fillId="0" borderId="18" xfId="0" applyNumberFormat="1" applyFont="1" applyBorder="1" applyAlignment="1" applyProtection="1">
      <alignment wrapText="1"/>
      <protection locked="0"/>
    </xf>
    <xf numFmtId="0" fontId="20" fillId="0" borderId="26" xfId="0" applyFont="1" applyFill="1" applyBorder="1" applyAlignment="1">
      <alignment/>
    </xf>
    <xf numFmtId="184" fontId="20" fillId="0" borderId="27" xfId="0" applyNumberFormat="1" applyFont="1" applyFill="1" applyBorder="1" applyAlignment="1">
      <alignment/>
    </xf>
    <xf numFmtId="0" fontId="22" fillId="0" borderId="11" xfId="0" applyFont="1" applyBorder="1" applyAlignment="1" applyProtection="1">
      <alignment horizontal="center"/>
      <protection locked="0"/>
    </xf>
    <xf numFmtId="0" fontId="22" fillId="0" borderId="101" xfId="0" applyFont="1" applyBorder="1" applyAlignment="1">
      <alignment/>
    </xf>
    <xf numFmtId="0" fontId="22" fillId="0" borderId="74" xfId="0" applyFont="1" applyBorder="1" applyAlignment="1">
      <alignment/>
    </xf>
    <xf numFmtId="184" fontId="22" fillId="0" borderId="102" xfId="0" applyNumberFormat="1" applyFont="1" applyBorder="1" applyAlignment="1">
      <alignment/>
    </xf>
    <xf numFmtId="0" fontId="22" fillId="0" borderId="103" xfId="0" applyFont="1" applyBorder="1" applyAlignment="1">
      <alignment/>
    </xf>
    <xf numFmtId="0" fontId="22" fillId="0" borderId="104" xfId="0" applyFont="1" applyBorder="1" applyAlignment="1">
      <alignment/>
    </xf>
    <xf numFmtId="2" fontId="22" fillId="0" borderId="19" xfId="0" applyNumberFormat="1" applyFont="1" applyBorder="1" applyAlignment="1" applyProtection="1">
      <alignment/>
      <protection locked="0"/>
    </xf>
    <xf numFmtId="0" fontId="20" fillId="0" borderId="26" xfId="0" applyFont="1" applyBorder="1" applyAlignment="1" applyProtection="1">
      <alignment/>
      <protection locked="0"/>
    </xf>
    <xf numFmtId="0" fontId="20" fillId="0" borderId="28" xfId="0" applyFont="1" applyBorder="1" applyAlignment="1">
      <alignment/>
    </xf>
    <xf numFmtId="0" fontId="20" fillId="33" borderId="21" xfId="0" applyFont="1" applyFill="1" applyBorder="1" applyAlignment="1" quotePrefix="1">
      <alignment/>
    </xf>
    <xf numFmtId="0" fontId="20" fillId="33" borderId="22" xfId="0" applyFont="1" applyFill="1" applyBorder="1" applyAlignment="1" quotePrefix="1">
      <alignment/>
    </xf>
    <xf numFmtId="0" fontId="22" fillId="0" borderId="11" xfId="0" applyFont="1" applyBorder="1" applyAlignment="1">
      <alignment horizontal="left"/>
    </xf>
    <xf numFmtId="0" fontId="20" fillId="0" borderId="0" xfId="0" applyFont="1" applyBorder="1" applyAlignment="1">
      <alignment horizontal="right"/>
    </xf>
    <xf numFmtId="184" fontId="20" fillId="0" borderId="26" xfId="0" applyNumberFormat="1" applyFont="1" applyBorder="1" applyAlignment="1">
      <alignment/>
    </xf>
    <xf numFmtId="1" fontId="22" fillId="0" borderId="0" xfId="0" applyNumberFormat="1" applyFont="1" applyAlignment="1">
      <alignment/>
    </xf>
    <xf numFmtId="1" fontId="24" fillId="0" borderId="0" xfId="0" applyNumberFormat="1" applyFont="1" applyBorder="1" applyAlignment="1">
      <alignment horizontal="right"/>
    </xf>
    <xf numFmtId="1" fontId="20" fillId="33" borderId="21" xfId="0" applyNumberFormat="1" applyFont="1" applyFill="1" applyBorder="1" applyAlignment="1">
      <alignment/>
    </xf>
    <xf numFmtId="4" fontId="20" fillId="33" borderId="14" xfId="0" applyNumberFormat="1" applyFont="1" applyFill="1" applyBorder="1" applyAlignment="1" applyProtection="1">
      <alignment/>
      <protection locked="0"/>
    </xf>
    <xf numFmtId="1" fontId="20" fillId="33" borderId="22" xfId="0" applyNumberFormat="1" applyFont="1" applyFill="1" applyBorder="1" applyAlignment="1">
      <alignment/>
    </xf>
    <xf numFmtId="0" fontId="20" fillId="33" borderId="20" xfId="0" applyNumberFormat="1" applyFont="1" applyFill="1" applyBorder="1" applyAlignment="1" quotePrefix="1">
      <alignment horizontal="left"/>
    </xf>
    <xf numFmtId="1" fontId="22" fillId="0" borderId="0" xfId="0" applyNumberFormat="1" applyFont="1" applyBorder="1" applyAlignment="1" quotePrefix="1">
      <alignment horizontal="left"/>
    </xf>
    <xf numFmtId="0" fontId="22" fillId="0" borderId="0" xfId="0" applyFont="1" applyBorder="1" applyAlignment="1" applyProtection="1">
      <alignment vertical="center"/>
      <protection locked="0"/>
    </xf>
    <xf numFmtId="0" fontId="22" fillId="0" borderId="0" xfId="0" applyFont="1" applyBorder="1" applyAlignment="1">
      <alignment vertical="center"/>
    </xf>
    <xf numFmtId="1" fontId="22" fillId="0" borderId="0" xfId="0" applyNumberFormat="1" applyFont="1" applyBorder="1" applyAlignment="1">
      <alignment vertical="center"/>
    </xf>
    <xf numFmtId="0" fontId="22" fillId="0" borderId="11" xfId="0" applyFont="1" applyBorder="1" applyAlignment="1" applyProtection="1">
      <alignment vertical="center"/>
      <protection locked="0"/>
    </xf>
    <xf numFmtId="1" fontId="22" fillId="0" borderId="11" xfId="0" applyNumberFormat="1" applyFont="1" applyBorder="1" applyAlignment="1" applyProtection="1">
      <alignment vertical="center"/>
      <protection locked="0"/>
    </xf>
    <xf numFmtId="1" fontId="22" fillId="0" borderId="0" xfId="0" applyNumberFormat="1" applyFont="1" applyBorder="1" applyAlignment="1" applyProtection="1">
      <alignment/>
      <protection locked="0"/>
    </xf>
    <xf numFmtId="2" fontId="22" fillId="0" borderId="23" xfId="0" applyNumberFormat="1" applyFont="1" applyBorder="1" applyAlignment="1" applyProtection="1">
      <alignment/>
      <protection locked="0"/>
    </xf>
    <xf numFmtId="1" fontId="22" fillId="0" borderId="23" xfId="0" applyNumberFormat="1" applyFont="1" applyBorder="1" applyAlignment="1" applyProtection="1">
      <alignment/>
      <protection locked="0"/>
    </xf>
    <xf numFmtId="0" fontId="13" fillId="33" borderId="20" xfId="0" applyFont="1" applyFill="1" applyBorder="1" applyAlignment="1" applyProtection="1">
      <alignment horizontal="left"/>
      <protection locked="0"/>
    </xf>
    <xf numFmtId="14" fontId="12" fillId="33" borderId="30" xfId="0" applyNumberFormat="1" applyFont="1" applyFill="1" applyBorder="1" applyAlignment="1">
      <alignment horizontal="left"/>
    </xf>
    <xf numFmtId="0" fontId="22" fillId="0" borderId="11" xfId="0" applyFont="1" applyBorder="1" applyAlignment="1">
      <alignment vertical="center"/>
    </xf>
    <xf numFmtId="4" fontId="22" fillId="0" borderId="16" xfId="0" applyNumberFormat="1" applyFont="1" applyBorder="1" applyAlignment="1" applyProtection="1">
      <alignment/>
      <protection locked="0"/>
    </xf>
    <xf numFmtId="184" fontId="22" fillId="0" borderId="16" xfId="0" applyNumberFormat="1" applyFont="1" applyBorder="1" applyAlignment="1">
      <alignment/>
    </xf>
    <xf numFmtId="4" fontId="22" fillId="0" borderId="18" xfId="0" applyNumberFormat="1" applyFont="1" applyBorder="1" applyAlignment="1" applyProtection="1">
      <alignment/>
      <protection locked="0"/>
    </xf>
    <xf numFmtId="4" fontId="22" fillId="0" borderId="27" xfId="0" applyNumberFormat="1" applyFont="1" applyBorder="1" applyAlignment="1" applyProtection="1">
      <alignment/>
      <protection locked="0"/>
    </xf>
    <xf numFmtId="184" fontId="22" fillId="0" borderId="25" xfId="0" applyNumberFormat="1" applyFont="1" applyBorder="1" applyAlignment="1">
      <alignment/>
    </xf>
    <xf numFmtId="184" fontId="22" fillId="0" borderId="0" xfId="0" applyNumberFormat="1" applyFont="1" applyFill="1" applyBorder="1" applyAlignment="1">
      <alignment/>
    </xf>
    <xf numFmtId="0" fontId="20" fillId="0" borderId="0" xfId="0" applyFont="1" applyBorder="1" applyAlignment="1" quotePrefix="1">
      <alignment/>
    </xf>
    <xf numFmtId="184" fontId="22" fillId="0" borderId="26" xfId="0" applyNumberFormat="1" applyFont="1" applyBorder="1" applyAlignment="1">
      <alignment/>
    </xf>
    <xf numFmtId="2" fontId="22" fillId="0" borderId="0" xfId="0" applyNumberFormat="1" applyFont="1" applyAlignment="1">
      <alignment/>
    </xf>
    <xf numFmtId="0" fontId="22" fillId="0" borderId="0" xfId="0" applyFont="1" applyFill="1" applyBorder="1" applyAlignment="1">
      <alignment/>
    </xf>
    <xf numFmtId="0" fontId="20" fillId="0" borderId="0" xfId="0" applyFont="1" applyFill="1" applyBorder="1" applyAlignment="1">
      <alignment vertical="center" wrapText="1"/>
    </xf>
    <xf numFmtId="0" fontId="20" fillId="33" borderId="21" xfId="0" applyFont="1" applyFill="1" applyBorder="1" applyAlignment="1">
      <alignment vertical="center" wrapText="1"/>
    </xf>
    <xf numFmtId="0" fontId="20" fillId="33" borderId="14" xfId="0" applyFont="1" applyFill="1" applyBorder="1" applyAlignment="1">
      <alignment vertical="center" wrapText="1"/>
    </xf>
    <xf numFmtId="0" fontId="20" fillId="0" borderId="0" xfId="0" applyFont="1" applyFill="1" applyBorder="1" applyAlignment="1">
      <alignment/>
    </xf>
    <xf numFmtId="0" fontId="20" fillId="33" borderId="20" xfId="0" applyFont="1" applyFill="1" applyBorder="1" applyAlignment="1">
      <alignment/>
    </xf>
    <xf numFmtId="0" fontId="20" fillId="33" borderId="20" xfId="0" applyFont="1" applyFill="1" applyBorder="1" applyAlignment="1" quotePrefix="1">
      <alignment/>
    </xf>
    <xf numFmtId="0" fontId="20" fillId="0" borderId="0" xfId="0" applyFont="1" applyFill="1" applyBorder="1" applyAlignment="1" quotePrefix="1">
      <alignment/>
    </xf>
    <xf numFmtId="0" fontId="22" fillId="0" borderId="105" xfId="0" applyFont="1" applyBorder="1" applyAlignment="1" applyProtection="1">
      <alignment wrapText="1"/>
      <protection locked="0"/>
    </xf>
    <xf numFmtId="37" fontId="22" fillId="0" borderId="90" xfId="0" applyNumberFormat="1" applyFont="1" applyBorder="1" applyAlignment="1" applyProtection="1">
      <alignment/>
      <protection locked="0"/>
    </xf>
    <xf numFmtId="37" fontId="22" fillId="0" borderId="68" xfId="0" applyNumberFormat="1" applyFont="1" applyBorder="1" applyAlignment="1" applyProtection="1">
      <alignment/>
      <protection locked="0"/>
    </xf>
    <xf numFmtId="10" fontId="22" fillId="0" borderId="68" xfId="0" applyNumberFormat="1" applyFont="1" applyBorder="1" applyAlignment="1" applyProtection="1">
      <alignment/>
      <protection locked="0"/>
    </xf>
    <xf numFmtId="37" fontId="22" fillId="0" borderId="106" xfId="0" applyNumberFormat="1" applyFont="1" applyBorder="1" applyAlignment="1" applyProtection="1">
      <alignment wrapText="1"/>
      <protection locked="0"/>
    </xf>
    <xf numFmtId="0" fontId="20" fillId="0" borderId="25" xfId="0" applyFont="1" applyBorder="1" applyAlignment="1" applyProtection="1">
      <alignment wrapText="1"/>
      <protection locked="0"/>
    </xf>
    <xf numFmtId="37" fontId="22" fillId="0" borderId="18" xfId="0" applyNumberFormat="1" applyFont="1" applyBorder="1" applyAlignment="1" applyProtection="1">
      <alignment/>
      <protection locked="0"/>
    </xf>
    <xf numFmtId="10" fontId="22" fillId="0" borderId="18" xfId="0" applyNumberFormat="1" applyFont="1" applyBorder="1" applyAlignment="1" applyProtection="1">
      <alignment/>
      <protection locked="0"/>
    </xf>
    <xf numFmtId="37" fontId="22" fillId="0" borderId="19" xfId="0" applyNumberFormat="1" applyFont="1" applyBorder="1" applyAlignment="1" applyProtection="1">
      <alignment wrapText="1"/>
      <protection locked="0"/>
    </xf>
    <xf numFmtId="0" fontId="22" fillId="0" borderId="25" xfId="0" applyFont="1" applyBorder="1" applyAlignment="1" applyProtection="1">
      <alignment wrapText="1"/>
      <protection locked="0"/>
    </xf>
    <xf numFmtId="37" fontId="20" fillId="0" borderId="18" xfId="0" applyNumberFormat="1" applyFont="1" applyBorder="1" applyAlignment="1" applyProtection="1">
      <alignment horizontal="center"/>
      <protection locked="0"/>
    </xf>
    <xf numFmtId="37" fontId="20" fillId="0" borderId="19" xfId="0" applyNumberFormat="1" applyFont="1" applyBorder="1" applyAlignment="1" applyProtection="1">
      <alignment wrapText="1"/>
      <protection locked="0"/>
    </xf>
    <xf numFmtId="0" fontId="22" fillId="0" borderId="26" xfId="0" applyFont="1" applyBorder="1" applyAlignment="1" applyProtection="1">
      <alignment wrapText="1"/>
      <protection locked="0"/>
    </xf>
    <xf numFmtId="37" fontId="22" fillId="0" borderId="34" xfId="0" applyNumberFormat="1" applyFont="1" applyBorder="1" applyAlignment="1" applyProtection="1">
      <alignment/>
      <protection locked="0"/>
    </xf>
    <xf numFmtId="10" fontId="22" fillId="0" borderId="34" xfId="0" applyNumberFormat="1" applyFont="1" applyBorder="1" applyAlignment="1" applyProtection="1">
      <alignment/>
      <protection locked="0"/>
    </xf>
    <xf numFmtId="37" fontId="22" fillId="0" borderId="35" xfId="0" applyNumberFormat="1" applyFont="1" applyBorder="1" applyAlignment="1" applyProtection="1">
      <alignment wrapText="1"/>
      <protection locked="0"/>
    </xf>
    <xf numFmtId="0" fontId="22" fillId="0" borderId="87" xfId="0" applyFont="1" applyBorder="1" applyAlignment="1">
      <alignment/>
    </xf>
    <xf numFmtId="37" fontId="20" fillId="0" borderId="97" xfId="0" applyNumberFormat="1" applyFont="1" applyBorder="1" applyAlignment="1" applyProtection="1">
      <alignment/>
      <protection/>
    </xf>
    <xf numFmtId="37" fontId="22" fillId="0" borderId="107" xfId="0" applyNumberFormat="1" applyFont="1" applyBorder="1" applyAlignment="1" applyProtection="1">
      <alignment wrapText="1"/>
      <protection/>
    </xf>
    <xf numFmtId="0" fontId="20" fillId="0" borderId="10" xfId="0" applyFont="1" applyBorder="1" applyAlignment="1" applyProtection="1">
      <alignment/>
      <protection locked="0"/>
    </xf>
    <xf numFmtId="0" fontId="20" fillId="0" borderId="15" xfId="0" applyFont="1" applyBorder="1" applyAlignment="1" applyProtection="1">
      <alignment/>
      <protection locked="0"/>
    </xf>
    <xf numFmtId="37" fontId="20" fillId="0" borderId="10" xfId="0" applyNumberFormat="1" applyFont="1" applyBorder="1" applyAlignment="1">
      <alignment/>
    </xf>
    <xf numFmtId="0" fontId="22" fillId="0" borderId="11" xfId="0" applyFont="1" applyBorder="1" applyAlignment="1" applyProtection="1">
      <alignment/>
      <protection/>
    </xf>
    <xf numFmtId="0" fontId="22" fillId="0" borderId="24" xfId="0" applyFont="1" applyBorder="1" applyAlignment="1" applyProtection="1">
      <alignment/>
      <protection locked="0"/>
    </xf>
    <xf numFmtId="0" fontId="22" fillId="0" borderId="16" xfId="0" applyFont="1" applyBorder="1" applyAlignment="1" applyProtection="1">
      <alignment/>
      <protection locked="0"/>
    </xf>
    <xf numFmtId="184" fontId="22" fillId="0" borderId="16" xfId="0" applyNumberFormat="1" applyFont="1" applyBorder="1" applyAlignment="1" applyProtection="1">
      <alignment/>
      <protection locked="0"/>
    </xf>
    <xf numFmtId="2" fontId="22" fillId="0" borderId="16" xfId="0" applyNumberFormat="1" applyFont="1" applyBorder="1" applyAlignment="1" applyProtection="1">
      <alignment/>
      <protection locked="0"/>
    </xf>
    <xf numFmtId="184" fontId="22" fillId="0" borderId="16" xfId="0" applyNumberFormat="1" applyFont="1" applyBorder="1" applyAlignment="1">
      <alignment/>
    </xf>
    <xf numFmtId="184" fontId="22" fillId="0" borderId="17" xfId="0" applyNumberFormat="1" applyFont="1" applyBorder="1" applyAlignment="1" applyProtection="1">
      <alignment/>
      <protection locked="0"/>
    </xf>
    <xf numFmtId="0" fontId="22" fillId="0" borderId="25" xfId="0" applyFont="1" applyBorder="1" applyAlignment="1" applyProtection="1">
      <alignment/>
      <protection locked="0"/>
    </xf>
    <xf numFmtId="0" fontId="22" fillId="0" borderId="18" xfId="0" applyFont="1" applyBorder="1" applyAlignment="1" applyProtection="1">
      <alignment/>
      <protection locked="0"/>
    </xf>
    <xf numFmtId="184" fontId="22" fillId="0" borderId="18" xfId="0" applyNumberFormat="1" applyFont="1" applyBorder="1" applyAlignment="1" applyProtection="1">
      <alignment/>
      <protection locked="0"/>
    </xf>
    <xf numFmtId="2" fontId="22" fillId="0" borderId="18" xfId="0" applyNumberFormat="1" applyFont="1" applyBorder="1" applyAlignment="1" applyProtection="1">
      <alignment/>
      <protection locked="0"/>
    </xf>
    <xf numFmtId="184" fontId="22" fillId="0" borderId="19" xfId="0" applyNumberFormat="1" applyFont="1" applyBorder="1" applyAlignment="1" applyProtection="1">
      <alignment/>
      <protection locked="0"/>
    </xf>
    <xf numFmtId="0" fontId="22" fillId="0" borderId="26" xfId="0" applyFont="1" applyBorder="1" applyAlignment="1" applyProtection="1">
      <alignment/>
      <protection locked="0"/>
    </xf>
    <xf numFmtId="0" fontId="22" fillId="0" borderId="27" xfId="0" applyFont="1" applyBorder="1" applyAlignment="1" applyProtection="1">
      <alignment/>
      <protection locked="0"/>
    </xf>
    <xf numFmtId="184" fontId="22" fillId="0" borderId="27" xfId="0" applyNumberFormat="1" applyFont="1" applyBorder="1" applyAlignment="1" applyProtection="1">
      <alignment/>
      <protection locked="0"/>
    </xf>
    <xf numFmtId="2" fontId="22" fillId="0" borderId="27" xfId="0" applyNumberFormat="1" applyFont="1" applyBorder="1" applyAlignment="1" applyProtection="1">
      <alignment/>
      <protection locked="0"/>
    </xf>
    <xf numFmtId="2" fontId="22" fillId="0" borderId="15" xfId="0" applyNumberFormat="1" applyFont="1" applyBorder="1" applyAlignment="1">
      <alignment/>
    </xf>
    <xf numFmtId="184" fontId="20" fillId="0" borderId="26" xfId="0" applyNumberFormat="1" applyFont="1" applyBorder="1" applyAlignment="1" applyProtection="1">
      <alignment/>
      <protection/>
    </xf>
    <xf numFmtId="184" fontId="20" fillId="0" borderId="28" xfId="0" applyNumberFormat="1" applyFont="1" applyBorder="1" applyAlignment="1" applyProtection="1">
      <alignment/>
      <protection/>
    </xf>
    <xf numFmtId="0" fontId="22" fillId="0" borderId="11" xfId="0" applyFont="1" applyBorder="1" applyAlignment="1">
      <alignment wrapText="1"/>
    </xf>
    <xf numFmtId="49" fontId="22" fillId="0" borderId="24" xfId="0" applyNumberFormat="1" applyFont="1" applyBorder="1" applyAlignment="1" applyProtection="1">
      <alignment/>
      <protection locked="0"/>
    </xf>
    <xf numFmtId="49" fontId="22" fillId="0" borderId="25" xfId="0" applyNumberFormat="1" applyFont="1" applyBorder="1" applyAlignment="1" applyProtection="1">
      <alignment/>
      <protection locked="0"/>
    </xf>
    <xf numFmtId="49" fontId="22" fillId="0" borderId="26" xfId="0" applyNumberFormat="1" applyFont="1" applyBorder="1" applyAlignment="1" applyProtection="1">
      <alignment/>
      <protection locked="0"/>
    </xf>
    <xf numFmtId="184" fontId="22" fillId="0" borderId="28" xfId="0" applyNumberFormat="1" applyFont="1" applyBorder="1" applyAlignment="1" applyProtection="1">
      <alignment/>
      <protection locked="0"/>
    </xf>
    <xf numFmtId="184" fontId="22" fillId="0" borderId="0" xfId="0" applyNumberFormat="1" applyFont="1" applyBorder="1" applyAlignment="1" quotePrefix="1">
      <alignment horizontal="right"/>
    </xf>
    <xf numFmtId="0" fontId="20" fillId="33" borderId="31" xfId="0" applyFont="1" applyFill="1" applyBorder="1" applyAlignment="1">
      <alignment vertical="center"/>
    </xf>
    <xf numFmtId="0" fontId="20" fillId="0" borderId="0" xfId="0" applyFont="1" applyAlignment="1">
      <alignment horizontal="left"/>
    </xf>
    <xf numFmtId="0" fontId="23" fillId="0" borderId="0" xfId="0" applyFont="1" applyBorder="1" applyAlignment="1">
      <alignment horizontal="right"/>
    </xf>
    <xf numFmtId="0" fontId="23" fillId="0" borderId="0" xfId="0" applyFont="1" applyBorder="1" applyAlignment="1">
      <alignment/>
    </xf>
    <xf numFmtId="0" fontId="20" fillId="33" borderId="14" xfId="0" applyFont="1" applyFill="1" applyBorder="1" applyAlignment="1">
      <alignment/>
    </xf>
    <xf numFmtId="187" fontId="22" fillId="0" borderId="0" xfId="0" applyNumberFormat="1" applyFont="1" applyAlignment="1">
      <alignment/>
    </xf>
    <xf numFmtId="187" fontId="20" fillId="33" borderId="21" xfId="0" applyNumberFormat="1" applyFont="1" applyFill="1" applyBorder="1" applyAlignment="1">
      <alignment vertical="center" wrapText="1"/>
    </xf>
    <xf numFmtId="187" fontId="20" fillId="33" borderId="22" xfId="0" applyNumberFormat="1" applyFont="1" applyFill="1" applyBorder="1" applyAlignment="1">
      <alignment/>
    </xf>
    <xf numFmtId="187" fontId="20" fillId="33" borderId="12" xfId="0" applyNumberFormat="1" applyFont="1" applyFill="1" applyBorder="1" applyAlignment="1">
      <alignment/>
    </xf>
    <xf numFmtId="187" fontId="22" fillId="0" borderId="0" xfId="0" applyNumberFormat="1" applyFont="1" applyBorder="1" applyAlignment="1">
      <alignment/>
    </xf>
    <xf numFmtId="0" fontId="22" fillId="0" borderId="24" xfId="0" applyFont="1" applyBorder="1" applyAlignment="1" applyProtection="1">
      <alignment wrapText="1"/>
      <protection locked="0"/>
    </xf>
    <xf numFmtId="184" fontId="22" fillId="0" borderId="16" xfId="0" applyNumberFormat="1" applyFont="1" applyBorder="1" applyAlignment="1" applyProtection="1">
      <alignment/>
      <protection/>
    </xf>
    <xf numFmtId="184" fontId="22" fillId="0" borderId="18" xfId="0" applyNumberFormat="1" applyFont="1" applyBorder="1" applyAlignment="1" applyProtection="1">
      <alignment/>
      <protection/>
    </xf>
    <xf numFmtId="184" fontId="22" fillId="0" borderId="27" xfId="0" applyNumberFormat="1" applyFont="1" applyBorder="1" applyAlignment="1" applyProtection="1">
      <alignment/>
      <protection/>
    </xf>
    <xf numFmtId="0" fontId="22" fillId="0" borderId="15" xfId="0" applyFont="1" applyBorder="1" applyAlignment="1">
      <alignment/>
    </xf>
    <xf numFmtId="187" fontId="20" fillId="0" borderId="15" xfId="0" applyNumberFormat="1" applyFont="1" applyBorder="1" applyAlignment="1">
      <alignment/>
    </xf>
    <xf numFmtId="187" fontId="20" fillId="0" borderId="0" xfId="0" applyNumberFormat="1" applyFont="1" applyBorder="1" applyAlignment="1" quotePrefix="1">
      <alignment horizontal="center"/>
    </xf>
    <xf numFmtId="0" fontId="22" fillId="0" borderId="10" xfId="0" applyFont="1" applyBorder="1" applyAlignment="1" applyProtection="1">
      <alignment/>
      <protection locked="0"/>
    </xf>
    <xf numFmtId="184" fontId="24" fillId="0" borderId="16" xfId="0" applyNumberFormat="1" applyFont="1" applyBorder="1" applyAlignment="1" applyProtection="1">
      <alignment/>
      <protection locked="0"/>
    </xf>
    <xf numFmtId="184" fontId="22" fillId="0" borderId="17" xfId="0" applyNumberFormat="1" applyFont="1" applyBorder="1" applyAlignment="1" applyProtection="1" quotePrefix="1">
      <alignment horizontal="left"/>
      <protection locked="0"/>
    </xf>
    <xf numFmtId="0" fontId="22" fillId="0" borderId="26" xfId="0" applyFont="1" applyBorder="1" applyAlignment="1">
      <alignment/>
    </xf>
    <xf numFmtId="49" fontId="22" fillId="0" borderId="25" xfId="0" applyNumberFormat="1" applyFont="1" applyBorder="1" applyAlignment="1">
      <alignment/>
    </xf>
    <xf numFmtId="184" fontId="22" fillId="0" borderId="19" xfId="0" applyNumberFormat="1" applyFont="1" applyBorder="1" applyAlignment="1" applyProtection="1">
      <alignment/>
      <protection/>
    </xf>
    <xf numFmtId="184" fontId="22" fillId="0" borderId="28" xfId="0" applyNumberFormat="1" applyFont="1" applyBorder="1" applyAlignment="1" applyProtection="1">
      <alignment/>
      <protection/>
    </xf>
    <xf numFmtId="187" fontId="22" fillId="0" borderId="0" xfId="0" applyNumberFormat="1" applyFont="1" applyAlignment="1" applyProtection="1">
      <alignment/>
      <protection locked="0"/>
    </xf>
    <xf numFmtId="0" fontId="22" fillId="33" borderId="21" xfId="0" applyFont="1" applyFill="1" applyBorder="1" applyAlignment="1" applyProtection="1">
      <alignment/>
      <protection locked="0"/>
    </xf>
    <xf numFmtId="0" fontId="22" fillId="33" borderId="14" xfId="0" applyFont="1" applyFill="1" applyBorder="1" applyAlignment="1" applyProtection="1">
      <alignment/>
      <protection locked="0"/>
    </xf>
    <xf numFmtId="0" fontId="22" fillId="33" borderId="22" xfId="0" applyFont="1" applyFill="1" applyBorder="1" applyAlignment="1">
      <alignment/>
    </xf>
    <xf numFmtId="0" fontId="22" fillId="33" borderId="20" xfId="0" applyFont="1" applyFill="1" applyBorder="1" applyAlignment="1" applyProtection="1">
      <alignment horizontal="left"/>
      <protection locked="0"/>
    </xf>
    <xf numFmtId="0" fontId="22" fillId="33" borderId="20" xfId="0" applyFont="1" applyFill="1" applyBorder="1" applyAlignment="1" quotePrefix="1">
      <alignment horizontal="left"/>
    </xf>
    <xf numFmtId="0" fontId="22" fillId="33" borderId="12" xfId="0" applyFont="1" applyFill="1" applyBorder="1" applyAlignment="1">
      <alignment/>
    </xf>
    <xf numFmtId="14" fontId="22" fillId="33" borderId="30" xfId="0" applyNumberFormat="1" applyFont="1" applyFill="1" applyBorder="1" applyAlignment="1" quotePrefix="1">
      <alignment horizontal="left"/>
    </xf>
    <xf numFmtId="184" fontId="22" fillId="0" borderId="16" xfId="0" applyNumberFormat="1" applyFont="1" applyBorder="1" applyAlignment="1" applyProtection="1">
      <alignment horizontal="right"/>
      <protection locked="0"/>
    </xf>
    <xf numFmtId="184" fontId="22" fillId="0" borderId="17" xfId="0" applyNumberFormat="1" applyFont="1" applyBorder="1" applyAlignment="1">
      <alignment horizontal="right"/>
    </xf>
    <xf numFmtId="184" fontId="22" fillId="0" borderId="18" xfId="0" applyNumberFormat="1" applyFont="1" applyBorder="1" applyAlignment="1" applyProtection="1">
      <alignment horizontal="right"/>
      <protection locked="0"/>
    </xf>
    <xf numFmtId="184" fontId="22" fillId="0" borderId="19" xfId="0" applyNumberFormat="1" applyFont="1" applyBorder="1" applyAlignment="1">
      <alignment horizontal="right"/>
    </xf>
    <xf numFmtId="184" fontId="22" fillId="0" borderId="27" xfId="0" applyNumberFormat="1" applyFont="1" applyBorder="1" applyAlignment="1" applyProtection="1">
      <alignment horizontal="right"/>
      <protection locked="0"/>
    </xf>
    <xf numFmtId="184" fontId="22" fillId="0" borderId="28" xfId="0" applyNumberFormat="1" applyFont="1" applyBorder="1" applyAlignment="1">
      <alignment horizontal="right"/>
    </xf>
    <xf numFmtId="0" fontId="20" fillId="33" borderId="23" xfId="0" applyFont="1" applyFill="1" applyBorder="1" applyAlignment="1">
      <alignment horizontal="centerContinuous" vertical="center" wrapText="1"/>
    </xf>
    <xf numFmtId="0" fontId="20" fillId="0" borderId="24" xfId="0" applyFont="1" applyBorder="1" applyAlignment="1">
      <alignment wrapText="1"/>
    </xf>
    <xf numFmtId="0" fontId="20" fillId="0" borderId="17" xfId="0" applyFont="1" applyBorder="1" applyAlignment="1">
      <alignment horizontal="center"/>
    </xf>
    <xf numFmtId="3" fontId="22" fillId="0" borderId="18" xfId="0" applyNumberFormat="1" applyFont="1" applyBorder="1" applyAlignment="1">
      <alignment/>
    </xf>
    <xf numFmtId="0" fontId="22" fillId="0" borderId="19" xfId="0" applyFont="1" applyBorder="1" applyAlignment="1">
      <alignment/>
    </xf>
    <xf numFmtId="3" fontId="22" fillId="0" borderId="27" xfId="0" applyNumberFormat="1" applyFont="1" applyBorder="1" applyAlignment="1">
      <alignment/>
    </xf>
    <xf numFmtId="0" fontId="22" fillId="0" borderId="28" xfId="0" applyFont="1" applyBorder="1" applyAlignment="1">
      <alignment/>
    </xf>
    <xf numFmtId="3" fontId="20" fillId="0" borderId="10" xfId="0" applyNumberFormat="1" applyFont="1" applyBorder="1" applyAlignment="1">
      <alignment/>
    </xf>
    <xf numFmtId="0" fontId="22" fillId="0" borderId="80" xfId="0" applyFont="1" applyBorder="1" applyAlignment="1">
      <alignment/>
    </xf>
    <xf numFmtId="184" fontId="22" fillId="0" borderId="18" xfId="0" applyNumberFormat="1" applyFont="1" applyBorder="1" applyAlignment="1" applyProtection="1">
      <alignment wrapText="1"/>
      <protection locked="0"/>
    </xf>
    <xf numFmtId="0" fontId="22" fillId="0" borderId="84" xfId="0" applyFont="1" applyBorder="1" applyAlignment="1">
      <alignment/>
    </xf>
    <xf numFmtId="0" fontId="22" fillId="0" borderId="17" xfId="0" applyFont="1" applyBorder="1" applyAlignment="1">
      <alignment wrapText="1"/>
    </xf>
    <xf numFmtId="0" fontId="20" fillId="0" borderId="0" xfId="0" applyFont="1" applyFill="1" applyBorder="1" applyAlignment="1">
      <alignment/>
    </xf>
    <xf numFmtId="0" fontId="20" fillId="33" borderId="31" xfId="0" applyFont="1" applyFill="1" applyBorder="1" applyAlignment="1">
      <alignment horizontal="center"/>
    </xf>
    <xf numFmtId="184" fontId="22" fillId="0" borderId="16" xfId="0" applyNumberFormat="1" applyFont="1" applyBorder="1" applyAlignment="1" applyProtection="1">
      <alignment horizontal="center"/>
      <protection locked="0"/>
    </xf>
    <xf numFmtId="0" fontId="22" fillId="0" borderId="34" xfId="0" applyFont="1" applyBorder="1" applyAlignment="1" applyProtection="1">
      <alignment/>
      <protection locked="0"/>
    </xf>
    <xf numFmtId="184" fontId="22" fillId="0" borderId="10" xfId="0" applyNumberFormat="1" applyFont="1" applyBorder="1" applyAlignment="1">
      <alignment/>
    </xf>
    <xf numFmtId="184" fontId="20" fillId="0" borderId="24" xfId="0" applyNumberFormat="1" applyFont="1" applyBorder="1" applyAlignment="1">
      <alignment/>
    </xf>
    <xf numFmtId="184" fontId="20" fillId="0" borderId="25" xfId="0" applyNumberFormat="1" applyFont="1" applyBorder="1" applyAlignment="1" applyProtection="1">
      <alignment/>
      <protection/>
    </xf>
    <xf numFmtId="184" fontId="22" fillId="0" borderId="0" xfId="0" applyNumberFormat="1" applyFont="1" applyAlignment="1">
      <alignment horizontal="right"/>
    </xf>
    <xf numFmtId="184" fontId="20" fillId="0" borderId="0" xfId="0" applyNumberFormat="1" applyFont="1" applyAlignment="1">
      <alignment horizontal="right"/>
    </xf>
    <xf numFmtId="184" fontId="20" fillId="0" borderId="108" xfId="0" applyNumberFormat="1" applyFont="1" applyBorder="1" applyAlignment="1">
      <alignment/>
    </xf>
    <xf numFmtId="37" fontId="22" fillId="0" borderId="11" xfId="0" applyNumberFormat="1" applyFont="1" applyBorder="1" applyAlignment="1" applyProtection="1">
      <alignment/>
      <protection/>
    </xf>
    <xf numFmtId="0" fontId="22" fillId="0" borderId="40" xfId="0" applyFont="1" applyBorder="1" applyAlignment="1" applyProtection="1">
      <alignment/>
      <protection locked="0"/>
    </xf>
    <xf numFmtId="37" fontId="22" fillId="0" borderId="46" xfId="0" applyNumberFormat="1" applyFont="1" applyBorder="1" applyAlignment="1" applyProtection="1">
      <alignment/>
      <protection locked="0"/>
    </xf>
    <xf numFmtId="10" fontId="22" fillId="0" borderId="46" xfId="0" applyNumberFormat="1" applyFont="1" applyBorder="1" applyAlignment="1" applyProtection="1">
      <alignment/>
      <protection locked="0"/>
    </xf>
    <xf numFmtId="37" fontId="22" fillId="0" borderId="42" xfId="0" applyNumberFormat="1" applyFont="1" applyBorder="1" applyAlignment="1" applyProtection="1">
      <alignment/>
      <protection locked="0"/>
    </xf>
    <xf numFmtId="10" fontId="22" fillId="0" borderId="53" xfId="0" applyNumberFormat="1" applyFont="1" applyBorder="1" applyAlignment="1" applyProtection="1">
      <alignment/>
      <protection locked="0"/>
    </xf>
    <xf numFmtId="37" fontId="20" fillId="0" borderId="53" xfId="0" applyNumberFormat="1" applyFont="1" applyBorder="1" applyAlignment="1" applyProtection="1">
      <alignment horizontal="center"/>
      <protection locked="0"/>
    </xf>
    <xf numFmtId="0" fontId="22" fillId="0" borderId="70" xfId="0" applyFont="1" applyBorder="1" applyAlignment="1" applyProtection="1">
      <alignment/>
      <protection locked="0"/>
    </xf>
    <xf numFmtId="0" fontId="22" fillId="0" borderId="72" xfId="0" applyFont="1" applyBorder="1" applyAlignment="1">
      <alignment/>
    </xf>
    <xf numFmtId="37" fontId="20" fillId="0" borderId="109" xfId="0" applyNumberFormat="1" applyFont="1" applyBorder="1" applyAlignment="1" applyProtection="1">
      <alignment/>
      <protection/>
    </xf>
    <xf numFmtId="37" fontId="22" fillId="0" borderId="107" xfId="0" applyNumberFormat="1" applyFont="1" applyBorder="1" applyAlignment="1" applyProtection="1">
      <alignment/>
      <protection/>
    </xf>
    <xf numFmtId="0" fontId="20" fillId="0" borderId="110" xfId="0" applyFont="1" applyBorder="1" applyAlignment="1" applyProtection="1">
      <alignment/>
      <protection locked="0"/>
    </xf>
    <xf numFmtId="0" fontId="20" fillId="0" borderId="111" xfId="0" applyFont="1" applyBorder="1" applyAlignment="1" applyProtection="1">
      <alignment/>
      <protection locked="0"/>
    </xf>
    <xf numFmtId="37" fontId="20" fillId="0" borderId="112" xfId="0" applyNumberFormat="1" applyFont="1" applyBorder="1" applyAlignment="1">
      <alignment/>
    </xf>
    <xf numFmtId="37" fontId="20" fillId="0" borderId="99" xfId="0" applyNumberFormat="1" applyFont="1" applyBorder="1" applyAlignment="1">
      <alignment/>
    </xf>
    <xf numFmtId="1" fontId="13" fillId="33" borderId="21" xfId="0" applyNumberFormat="1" applyFont="1" applyFill="1" applyBorder="1" applyAlignment="1">
      <alignment/>
    </xf>
    <xf numFmtId="4" fontId="13" fillId="33" borderId="14" xfId="0" applyNumberFormat="1" applyFont="1" applyFill="1" applyBorder="1" applyAlignment="1" applyProtection="1">
      <alignment/>
      <protection locked="0"/>
    </xf>
    <xf numFmtId="1" fontId="13" fillId="33" borderId="22" xfId="0" applyNumberFormat="1" applyFont="1" applyFill="1" applyBorder="1" applyAlignment="1">
      <alignment/>
    </xf>
    <xf numFmtId="0" fontId="13" fillId="33" borderId="20" xfId="0" applyNumberFormat="1" applyFont="1" applyFill="1" applyBorder="1" applyAlignment="1" quotePrefix="1">
      <alignment horizontal="left"/>
    </xf>
    <xf numFmtId="1" fontId="12" fillId="33" borderId="12" xfId="0" applyNumberFormat="1" applyFont="1" applyFill="1" applyBorder="1" applyAlignment="1">
      <alignment horizontal="left"/>
    </xf>
    <xf numFmtId="0" fontId="20" fillId="33" borderId="21" xfId="0" applyFont="1" applyFill="1" applyBorder="1" applyAlignment="1" applyProtection="1">
      <alignment vertical="top"/>
      <protection/>
    </xf>
    <xf numFmtId="0" fontId="20" fillId="33" borderId="22" xfId="0" applyFont="1" applyFill="1" applyBorder="1" applyAlignment="1" applyProtection="1">
      <alignment vertical="top"/>
      <protection/>
    </xf>
    <xf numFmtId="199" fontId="20" fillId="33" borderId="23" xfId="41" applyNumberFormat="1" applyFont="1" applyFill="1" applyBorder="1" applyAlignment="1" applyProtection="1">
      <alignment horizontal="center" vertical="center" wrapText="1"/>
      <protection/>
    </xf>
    <xf numFmtId="199" fontId="20" fillId="33" borderId="32" xfId="41" applyNumberFormat="1" applyFont="1" applyFill="1" applyBorder="1" applyAlignment="1" applyProtection="1">
      <alignment horizontal="center" vertical="center" wrapText="1"/>
      <protection/>
    </xf>
    <xf numFmtId="199" fontId="20" fillId="0" borderId="0" xfId="41" applyNumberFormat="1" applyFont="1" applyAlignment="1">
      <alignment/>
    </xf>
    <xf numFmtId="184" fontId="22" fillId="0" borderId="17" xfId="41" applyNumberFormat="1" applyFont="1" applyBorder="1" applyAlignment="1">
      <alignment/>
    </xf>
    <xf numFmtId="199" fontId="22" fillId="0" borderId="0" xfId="41" applyNumberFormat="1" applyFont="1" applyAlignment="1">
      <alignment/>
    </xf>
    <xf numFmtId="184" fontId="22" fillId="0" borderId="19" xfId="41" applyNumberFormat="1" applyFont="1" applyBorder="1" applyAlignment="1">
      <alignment/>
    </xf>
    <xf numFmtId="184" fontId="22" fillId="0" borderId="27" xfId="41" applyNumberFormat="1" applyFont="1" applyBorder="1" applyAlignment="1" applyProtection="1">
      <alignment/>
      <protection locked="0"/>
    </xf>
    <xf numFmtId="184" fontId="22" fillId="0" borderId="28" xfId="41" applyNumberFormat="1" applyFont="1" applyBorder="1" applyAlignment="1">
      <alignment/>
    </xf>
    <xf numFmtId="184" fontId="22" fillId="0" borderId="0" xfId="41" applyNumberFormat="1" applyFont="1" applyBorder="1" applyAlignment="1">
      <alignment/>
    </xf>
    <xf numFmtId="184" fontId="22" fillId="0" borderId="10" xfId="41" applyNumberFormat="1" applyFont="1" applyBorder="1" applyAlignment="1">
      <alignment/>
    </xf>
    <xf numFmtId="0" fontId="20" fillId="0" borderId="11" xfId="0" applyFont="1" applyBorder="1" applyAlignment="1" applyProtection="1">
      <alignment/>
      <protection/>
    </xf>
    <xf numFmtId="37" fontId="22" fillId="0" borderId="107" xfId="0" applyNumberFormat="1" applyFont="1" applyBorder="1" applyAlignment="1" applyProtection="1">
      <alignment/>
      <protection locked="0"/>
    </xf>
    <xf numFmtId="37" fontId="22" fillId="0" borderId="15" xfId="0" applyNumberFormat="1" applyFont="1" applyBorder="1" applyAlignment="1" applyProtection="1">
      <alignment/>
      <protection/>
    </xf>
    <xf numFmtId="0" fontId="22" fillId="0" borderId="113" xfId="0" applyFont="1" applyBorder="1" applyAlignment="1">
      <alignment/>
    </xf>
    <xf numFmtId="37" fontId="20" fillId="0" borderId="114" xfId="0" applyNumberFormat="1" applyFont="1" applyBorder="1" applyAlignment="1" applyProtection="1">
      <alignment/>
      <protection/>
    </xf>
    <xf numFmtId="37" fontId="20" fillId="0" borderId="49" xfId="0" applyNumberFormat="1" applyFont="1" applyBorder="1" applyAlignment="1" applyProtection="1">
      <alignment/>
      <protection/>
    </xf>
    <xf numFmtId="37" fontId="22" fillId="0" borderId="21" xfId="0" applyNumberFormat="1" applyFont="1" applyBorder="1" applyAlignment="1" applyProtection="1">
      <alignment/>
      <protection/>
    </xf>
    <xf numFmtId="37" fontId="22" fillId="0" borderId="0" xfId="0" applyNumberFormat="1" applyFont="1" applyBorder="1" applyAlignment="1" applyProtection="1">
      <alignment/>
      <protection/>
    </xf>
    <xf numFmtId="37" fontId="20" fillId="0" borderId="0" xfId="0" applyNumberFormat="1" applyFont="1" applyBorder="1" applyAlignment="1" applyProtection="1">
      <alignment/>
      <protection/>
    </xf>
    <xf numFmtId="37" fontId="20" fillId="0" borderId="56" xfId="0" applyNumberFormat="1" applyFont="1" applyBorder="1" applyAlignment="1" applyProtection="1">
      <alignment/>
      <protection locked="0"/>
    </xf>
    <xf numFmtId="37" fontId="22" fillId="0" borderId="22" xfId="0" applyNumberFormat="1" applyFont="1" applyBorder="1" applyAlignment="1" applyProtection="1">
      <alignment/>
      <protection/>
    </xf>
    <xf numFmtId="37" fontId="22" fillId="0" borderId="0" xfId="0" applyNumberFormat="1" applyFont="1" applyBorder="1" applyAlignment="1" applyProtection="1">
      <alignment vertical="top"/>
      <protection/>
    </xf>
    <xf numFmtId="37" fontId="22" fillId="0" borderId="87" xfId="0" applyNumberFormat="1" applyFont="1" applyBorder="1" applyAlignment="1" applyProtection="1">
      <alignment/>
      <protection/>
    </xf>
    <xf numFmtId="37" fontId="20" fillId="0" borderId="115" xfId="0" applyNumberFormat="1" applyFont="1" applyBorder="1" applyAlignment="1" applyProtection="1">
      <alignment vertical="top"/>
      <protection/>
    </xf>
    <xf numFmtId="0" fontId="24" fillId="0" borderId="0" xfId="0" applyFont="1" applyBorder="1" applyAlignment="1" quotePrefix="1">
      <alignment horizontal="left"/>
    </xf>
    <xf numFmtId="184" fontId="22" fillId="0" borderId="116" xfId="0" applyNumberFormat="1" applyFont="1" applyBorder="1" applyAlignment="1">
      <alignment/>
    </xf>
    <xf numFmtId="184" fontId="22" fillId="0" borderId="80" xfId="0" applyNumberFormat="1" applyFont="1" applyBorder="1" applyAlignment="1">
      <alignment/>
    </xf>
    <xf numFmtId="184" fontId="22" fillId="0" borderId="11" xfId="0" applyNumberFormat="1" applyFont="1" applyBorder="1" applyAlignment="1">
      <alignment/>
    </xf>
    <xf numFmtId="0" fontId="22" fillId="0" borderId="0" xfId="0" applyFont="1" applyAlignment="1" quotePrefix="1">
      <alignment horizontal="left"/>
    </xf>
    <xf numFmtId="0" fontId="22" fillId="0" borderId="0" xfId="0" applyFont="1" applyAlignment="1" quotePrefix="1">
      <alignment/>
    </xf>
    <xf numFmtId="0" fontId="20" fillId="33" borderId="10" xfId="0" applyFont="1" applyFill="1" applyBorder="1" applyAlignment="1">
      <alignment vertical="center"/>
    </xf>
    <xf numFmtId="0" fontId="20" fillId="33" borderId="10" xfId="0" applyFont="1" applyFill="1" applyBorder="1" applyAlignment="1">
      <alignment horizontal="center" vertical="center" wrapText="1"/>
    </xf>
    <xf numFmtId="0" fontId="20" fillId="0" borderId="0" xfId="0" applyFont="1" applyBorder="1" applyAlignment="1">
      <alignment horizontal="justify"/>
    </xf>
    <xf numFmtId="184" fontId="22" fillId="0" borderId="17" xfId="0" applyNumberFormat="1" applyFont="1" applyBorder="1" applyAlignment="1" applyProtection="1">
      <alignment/>
      <protection/>
    </xf>
    <xf numFmtId="0" fontId="20" fillId="33" borderId="21" xfId="0" applyFont="1" applyFill="1" applyBorder="1" applyAlignment="1" applyProtection="1">
      <alignment horizontal="left" vertical="center" wrapText="1"/>
      <protection locked="0"/>
    </xf>
    <xf numFmtId="0" fontId="10" fillId="0" borderId="0" xfId="0" applyFont="1" applyBorder="1" applyAlignment="1">
      <alignment horizontal="center"/>
    </xf>
    <xf numFmtId="37" fontId="20" fillId="0" borderId="117" xfId="0" applyNumberFormat="1" applyFont="1" applyFill="1" applyBorder="1" applyAlignment="1" applyProtection="1">
      <alignment horizontal="center"/>
      <protection/>
    </xf>
    <xf numFmtId="37" fontId="20" fillId="0" borderId="69" xfId="0" applyNumberFormat="1" applyFont="1" applyFill="1" applyBorder="1" applyAlignment="1" applyProtection="1">
      <alignment horizontal="center"/>
      <protection/>
    </xf>
    <xf numFmtId="37" fontId="20" fillId="0" borderId="75" xfId="0" applyNumberFormat="1" applyFont="1" applyFill="1" applyBorder="1" applyAlignment="1" applyProtection="1">
      <alignment horizontal="center"/>
      <protection/>
    </xf>
    <xf numFmtId="37" fontId="22" fillId="0" borderId="25" xfId="0" applyNumberFormat="1" applyFont="1" applyFill="1" applyBorder="1" applyAlignment="1" applyProtection="1">
      <alignment horizontal="left" wrapText="1"/>
      <protection locked="0"/>
    </xf>
    <xf numFmtId="195" fontId="22" fillId="0" borderId="18" xfId="0" applyNumberFormat="1" applyFont="1" applyFill="1" applyBorder="1" applyAlignment="1" applyProtection="1">
      <alignment/>
      <protection locked="0"/>
    </xf>
    <xf numFmtId="37" fontId="22" fillId="0" borderId="18" xfId="0" applyNumberFormat="1" applyFont="1" applyFill="1" applyBorder="1" applyAlignment="1" applyProtection="1">
      <alignment/>
      <protection locked="0"/>
    </xf>
    <xf numFmtId="37" fontId="22" fillId="0" borderId="18" xfId="0" applyNumberFormat="1" applyFont="1" applyFill="1" applyBorder="1" applyAlignment="1" applyProtection="1">
      <alignment horizontal="right"/>
      <protection locked="0"/>
    </xf>
    <xf numFmtId="37" fontId="22" fillId="0" borderId="19" xfId="0" applyNumberFormat="1" applyFont="1" applyFill="1" applyBorder="1" applyAlignment="1" applyProtection="1">
      <alignment horizontal="right"/>
      <protection/>
    </xf>
    <xf numFmtId="37" fontId="22" fillId="0" borderId="26" xfId="0" applyNumberFormat="1" applyFont="1" applyFill="1" applyBorder="1" applyAlignment="1" applyProtection="1">
      <alignment horizontal="center"/>
      <protection/>
    </xf>
    <xf numFmtId="37" fontId="20" fillId="0" borderId="27" xfId="0" applyNumberFormat="1" applyFont="1" applyFill="1" applyBorder="1" applyAlignment="1" applyProtection="1">
      <alignment/>
      <protection/>
    </xf>
    <xf numFmtId="0" fontId="20" fillId="0" borderId="27" xfId="0" applyFont="1" applyBorder="1" applyAlignment="1">
      <alignment/>
    </xf>
    <xf numFmtId="37" fontId="20" fillId="0" borderId="27" xfId="0" applyNumberFormat="1" applyFont="1" applyFill="1" applyBorder="1" applyAlignment="1" applyProtection="1">
      <alignment horizontal="right"/>
      <protection/>
    </xf>
    <xf numFmtId="37" fontId="20" fillId="0" borderId="28" xfId="0" applyNumberFormat="1" applyFont="1" applyFill="1" applyBorder="1" applyAlignment="1" applyProtection="1">
      <alignment horizontal="right"/>
      <protection/>
    </xf>
    <xf numFmtId="37" fontId="20" fillId="0" borderId="67" xfId="0" applyNumberFormat="1" applyFont="1" applyFill="1" applyBorder="1" applyAlignment="1" applyProtection="1">
      <alignment horizontal="center"/>
      <protection/>
    </xf>
    <xf numFmtId="49" fontId="22" fillId="0" borderId="25" xfId="0" applyNumberFormat="1" applyFont="1" applyFill="1" applyBorder="1" applyAlignment="1" applyProtection="1">
      <alignment horizontal="right" wrapText="1"/>
      <protection/>
    </xf>
    <xf numFmtId="37" fontId="22" fillId="0" borderId="18" xfId="0" applyNumberFormat="1" applyFont="1" applyFill="1" applyBorder="1" applyAlignment="1" applyProtection="1">
      <alignment horizontal="centerContinuous"/>
      <protection locked="0"/>
    </xf>
    <xf numFmtId="0" fontId="22" fillId="0" borderId="18" xfId="0" applyFont="1" applyFill="1" applyBorder="1" applyAlignment="1" applyProtection="1">
      <alignment horizontal="center"/>
      <protection locked="0"/>
    </xf>
    <xf numFmtId="37" fontId="22" fillId="0" borderId="18" xfId="0" applyNumberFormat="1" applyFont="1" applyFill="1" applyBorder="1" applyAlignment="1" applyProtection="1">
      <alignment horizontal="right"/>
      <protection/>
    </xf>
    <xf numFmtId="37" fontId="22" fillId="0" borderId="19" xfId="0" applyNumberFormat="1" applyFont="1" applyFill="1" applyBorder="1" applyAlignment="1" applyProtection="1">
      <alignment/>
      <protection/>
    </xf>
    <xf numFmtId="0" fontId="16" fillId="0" borderId="0" xfId="0" applyFont="1" applyAlignment="1">
      <alignment/>
    </xf>
    <xf numFmtId="0" fontId="22" fillId="0" borderId="26" xfId="0" applyFont="1" applyFill="1" applyBorder="1" applyAlignment="1" applyProtection="1">
      <alignment horizontal="center"/>
      <protection/>
    </xf>
    <xf numFmtId="0" fontId="22" fillId="0" borderId="0" xfId="0" applyFont="1" applyFill="1" applyBorder="1" applyAlignment="1" applyProtection="1">
      <alignment horizontal="left" wrapText="1"/>
      <protection/>
    </xf>
    <xf numFmtId="39" fontId="22" fillId="0" borderId="0" xfId="0" applyNumberFormat="1" applyFont="1" applyAlignment="1" applyProtection="1">
      <alignment/>
      <protection/>
    </xf>
    <xf numFmtId="0" fontId="12" fillId="0" borderId="0" xfId="0" applyFont="1" applyFill="1" applyBorder="1" applyAlignment="1" applyProtection="1">
      <alignment horizontal="left" wrapText="1"/>
      <protection/>
    </xf>
    <xf numFmtId="0" fontId="20" fillId="33" borderId="31" xfId="0" applyFont="1" applyFill="1" applyBorder="1" applyAlignment="1">
      <alignment vertical="center" wrapText="1"/>
    </xf>
    <xf numFmtId="0" fontId="20" fillId="0" borderId="24" xfId="0" applyFont="1" applyBorder="1" applyAlignment="1">
      <alignment vertical="justify"/>
    </xf>
    <xf numFmtId="3" fontId="22" fillId="0" borderId="19" xfId="0" applyNumberFormat="1" applyFont="1" applyBorder="1" applyAlignment="1">
      <alignment/>
    </xf>
    <xf numFmtId="3" fontId="22" fillId="0" borderId="28" xfId="0" applyNumberFormat="1" applyFont="1" applyBorder="1" applyAlignment="1">
      <alignment/>
    </xf>
    <xf numFmtId="3" fontId="22" fillId="0" borderId="10" xfId="0" applyNumberFormat="1" applyFont="1" applyBorder="1" applyAlignment="1">
      <alignment/>
    </xf>
    <xf numFmtId="0" fontId="20" fillId="33" borderId="11" xfId="0" applyFont="1" applyFill="1" applyBorder="1" applyAlignment="1">
      <alignment horizontal="center" vertical="center" wrapText="1"/>
    </xf>
    <xf numFmtId="0" fontId="20" fillId="33" borderId="22" xfId="0" applyFont="1" applyFill="1" applyBorder="1" applyAlignment="1" applyProtection="1">
      <alignment/>
      <protection locked="0"/>
    </xf>
    <xf numFmtId="0" fontId="24" fillId="0" borderId="0" xfId="0" applyFont="1" applyBorder="1" applyAlignment="1" applyProtection="1">
      <alignment/>
      <protection locked="0"/>
    </xf>
    <xf numFmtId="37" fontId="20" fillId="33" borderId="11" xfId="0" applyNumberFormat="1" applyFont="1" applyFill="1" applyBorder="1" applyAlignment="1" applyProtection="1">
      <alignment horizontal="center" vertical="center" wrapText="1"/>
      <protection/>
    </xf>
    <xf numFmtId="37" fontId="20" fillId="33" borderId="11" xfId="0" applyNumberFormat="1" applyFont="1" applyFill="1" applyBorder="1" applyAlignment="1" applyProtection="1">
      <alignment horizontal="center" vertical="center"/>
      <protection/>
    </xf>
    <xf numFmtId="0" fontId="22" fillId="0" borderId="24" xfId="0" applyFont="1" applyFill="1" applyBorder="1" applyAlignment="1" applyProtection="1">
      <alignment horizontal="center"/>
      <protection locked="0"/>
    </xf>
    <xf numFmtId="0" fontId="22" fillId="0" borderId="16" xfId="0" applyFont="1" applyFill="1" applyBorder="1" applyAlignment="1" applyProtection="1">
      <alignment horizontal="centerContinuous"/>
      <protection locked="0"/>
    </xf>
    <xf numFmtId="0" fontId="22" fillId="0" borderId="16" xfId="0" applyFont="1" applyFill="1" applyBorder="1" applyAlignment="1" applyProtection="1">
      <alignment horizontal="center"/>
      <protection locked="0"/>
    </xf>
    <xf numFmtId="184" fontId="22" fillId="0" borderId="16" xfId="0" applyNumberFormat="1" applyFont="1" applyFill="1" applyBorder="1" applyAlignment="1" applyProtection="1">
      <alignment/>
      <protection locked="0"/>
    </xf>
    <xf numFmtId="2" fontId="22" fillId="0" borderId="16" xfId="0" applyNumberFormat="1" applyFont="1" applyFill="1" applyBorder="1" applyAlignment="1" applyProtection="1">
      <alignment horizontal="center"/>
      <protection locked="0"/>
    </xf>
    <xf numFmtId="184" fontId="22" fillId="0" borderId="16" xfId="0" applyNumberFormat="1" applyFont="1" applyFill="1" applyBorder="1" applyAlignment="1" applyProtection="1">
      <alignment/>
      <protection/>
    </xf>
    <xf numFmtId="2" fontId="22" fillId="0" borderId="16" xfId="0" applyNumberFormat="1" applyFont="1" applyFill="1" applyBorder="1" applyAlignment="1" applyProtection="1">
      <alignment horizontal="right"/>
      <protection locked="0"/>
    </xf>
    <xf numFmtId="184" fontId="22" fillId="0" borderId="17" xfId="0" applyNumberFormat="1" applyFont="1" applyFill="1" applyBorder="1" applyAlignment="1" applyProtection="1">
      <alignment/>
      <protection/>
    </xf>
    <xf numFmtId="0" fontId="22" fillId="0" borderId="25" xfId="0" applyFont="1" applyFill="1" applyBorder="1" applyAlignment="1" applyProtection="1">
      <alignment horizontal="center"/>
      <protection locked="0"/>
    </xf>
    <xf numFmtId="0" fontId="22" fillId="0" borderId="18" xfId="0" applyFont="1" applyFill="1" applyBorder="1" applyAlignment="1" applyProtection="1">
      <alignment horizontal="centerContinuous"/>
      <protection locked="0"/>
    </xf>
    <xf numFmtId="2" fontId="22" fillId="0" borderId="18" xfId="0" applyNumberFormat="1" applyFont="1" applyFill="1" applyBorder="1" applyAlignment="1" applyProtection="1">
      <alignment horizontal="center"/>
      <protection locked="0"/>
    </xf>
    <xf numFmtId="2" fontId="22" fillId="0" borderId="18" xfId="0" applyNumberFormat="1" applyFont="1" applyFill="1" applyBorder="1" applyAlignment="1" applyProtection="1">
      <alignment horizontal="right"/>
      <protection locked="0"/>
    </xf>
    <xf numFmtId="184" fontId="22" fillId="0" borderId="19" xfId="0" applyNumberFormat="1" applyFont="1" applyFill="1" applyBorder="1" applyAlignment="1" applyProtection="1">
      <alignment/>
      <protection/>
    </xf>
    <xf numFmtId="0" fontId="22" fillId="0" borderId="26" xfId="0" applyFont="1" applyFill="1" applyBorder="1" applyAlignment="1" applyProtection="1">
      <alignment horizontal="center"/>
      <protection locked="0"/>
    </xf>
    <xf numFmtId="0" fontId="22" fillId="0" borderId="27" xfId="0" applyFont="1" applyFill="1" applyBorder="1" applyAlignment="1" applyProtection="1">
      <alignment horizontal="centerContinuous"/>
      <protection locked="0"/>
    </xf>
    <xf numFmtId="0" fontId="22" fillId="0" borderId="27" xfId="0" applyFont="1" applyFill="1" applyBorder="1" applyAlignment="1" applyProtection="1">
      <alignment horizontal="center"/>
      <protection locked="0"/>
    </xf>
    <xf numFmtId="184" fontId="22" fillId="0" borderId="27" xfId="0" applyNumberFormat="1" applyFont="1" applyFill="1" applyBorder="1" applyAlignment="1" applyProtection="1">
      <alignment/>
      <protection locked="0"/>
    </xf>
    <xf numFmtId="2" fontId="22" fillId="0" borderId="27" xfId="0" applyNumberFormat="1" applyFont="1" applyFill="1" applyBorder="1" applyAlignment="1" applyProtection="1">
      <alignment horizontal="center"/>
      <protection locked="0"/>
    </xf>
    <xf numFmtId="184" fontId="22" fillId="0" borderId="27" xfId="0" applyNumberFormat="1" applyFont="1" applyFill="1" applyBorder="1" applyAlignment="1" applyProtection="1">
      <alignment/>
      <protection/>
    </xf>
    <xf numFmtId="2" fontId="22" fillId="0" borderId="27" xfId="0" applyNumberFormat="1" applyFont="1" applyFill="1" applyBorder="1" applyAlignment="1" applyProtection="1">
      <alignment horizontal="right"/>
      <protection locked="0"/>
    </xf>
    <xf numFmtId="184" fontId="22" fillId="0" borderId="28" xfId="0" applyNumberFormat="1" applyFont="1" applyFill="1" applyBorder="1" applyAlignment="1" applyProtection="1">
      <alignment/>
      <protection/>
    </xf>
    <xf numFmtId="37" fontId="22" fillId="0" borderId="15" xfId="0" applyNumberFormat="1" applyFont="1" applyFill="1" applyBorder="1" applyAlignment="1" applyProtection="1">
      <alignment/>
      <protection/>
    </xf>
    <xf numFmtId="37" fontId="22" fillId="0" borderId="15" xfId="0" applyNumberFormat="1" applyFont="1" applyFill="1" applyBorder="1" applyAlignment="1" applyProtection="1">
      <alignment horizontal="right"/>
      <protection/>
    </xf>
    <xf numFmtId="184" fontId="22" fillId="0" borderId="10" xfId="0" applyNumberFormat="1" applyFont="1" applyFill="1" applyBorder="1" applyAlignment="1" applyProtection="1">
      <alignment/>
      <protection/>
    </xf>
    <xf numFmtId="184" fontId="22" fillId="0" borderId="31" xfId="0" applyNumberFormat="1" applyFont="1" applyFill="1" applyBorder="1" applyAlignment="1" applyProtection="1">
      <alignment/>
      <protection/>
    </xf>
    <xf numFmtId="0" fontId="22" fillId="0" borderId="13" xfId="0" applyFont="1" applyBorder="1" applyAlignment="1" applyProtection="1">
      <alignment/>
      <protection locked="0"/>
    </xf>
    <xf numFmtId="0" fontId="20" fillId="0" borderId="24" xfId="0" applyFont="1" applyBorder="1" applyAlignment="1">
      <alignment horizontal="center" vertical="center"/>
    </xf>
    <xf numFmtId="0" fontId="20" fillId="0" borderId="16" xfId="0" applyFont="1" applyBorder="1" applyAlignment="1">
      <alignment horizontal="center" vertical="center"/>
    </xf>
    <xf numFmtId="0" fontId="20" fillId="0" borderId="68" xfId="0" applyFont="1" applyBorder="1" applyAlignment="1">
      <alignment horizontal="center"/>
    </xf>
    <xf numFmtId="0" fontId="20" fillId="0" borderId="75" xfId="0" applyFont="1" applyBorder="1" applyAlignment="1">
      <alignment horizontal="center"/>
    </xf>
    <xf numFmtId="184" fontId="20" fillId="0" borderId="10" xfId="0" applyNumberFormat="1" applyFont="1" applyFill="1" applyBorder="1" applyAlignment="1">
      <alignment/>
    </xf>
    <xf numFmtId="184" fontId="22" fillId="0" borderId="0" xfId="0" applyNumberFormat="1" applyFont="1" applyAlignment="1">
      <alignment/>
    </xf>
    <xf numFmtId="0" fontId="22" fillId="0" borderId="15" xfId="0" applyFont="1" applyFill="1" applyBorder="1" applyAlignment="1">
      <alignment horizontal="center"/>
    </xf>
    <xf numFmtId="0" fontId="22" fillId="0" borderId="0" xfId="48" applyFont="1">
      <alignment/>
      <protection/>
    </xf>
    <xf numFmtId="0" fontId="24" fillId="0" borderId="0" xfId="48" applyFont="1" applyBorder="1" applyAlignment="1" quotePrefix="1">
      <alignment horizontal="right"/>
      <protection/>
    </xf>
    <xf numFmtId="0" fontId="22" fillId="0" borderId="0" xfId="48" applyFont="1" applyBorder="1">
      <alignment/>
      <protection/>
    </xf>
    <xf numFmtId="0" fontId="20" fillId="33" borderId="31" xfId="48" applyFont="1" applyFill="1" applyBorder="1" applyAlignment="1">
      <alignment horizontal="center" vertical="center" wrapText="1"/>
      <protection/>
    </xf>
    <xf numFmtId="0" fontId="20" fillId="33" borderId="23" xfId="48" applyFont="1" applyFill="1" applyBorder="1" applyAlignment="1">
      <alignment horizontal="center" vertical="center" wrapText="1"/>
      <protection/>
    </xf>
    <xf numFmtId="0" fontId="20" fillId="33" borderId="32" xfId="48" applyFont="1" applyFill="1" applyBorder="1" applyAlignment="1">
      <alignment horizontal="center" vertical="center" wrapText="1"/>
      <protection/>
    </xf>
    <xf numFmtId="0" fontId="22" fillId="0" borderId="24" xfId="48" applyFont="1" applyBorder="1" applyAlignment="1">
      <alignment horizontal="right"/>
      <protection/>
    </xf>
    <xf numFmtId="0" fontId="22" fillId="35" borderId="16" xfId="48" applyFont="1" applyFill="1" applyBorder="1" applyAlignment="1">
      <alignment/>
      <protection/>
    </xf>
    <xf numFmtId="184" fontId="22" fillId="35" borderId="16" xfId="48" applyNumberFormat="1" applyFont="1" applyFill="1" applyBorder="1">
      <alignment/>
      <protection/>
    </xf>
    <xf numFmtId="184" fontId="20" fillId="35" borderId="17" xfId="48" applyNumberFormat="1" applyFont="1" applyFill="1" applyBorder="1">
      <alignment/>
      <protection/>
    </xf>
    <xf numFmtId="0" fontId="22" fillId="0" borderId="25" xfId="48" applyFont="1" applyBorder="1" applyAlignment="1">
      <alignment horizontal="right"/>
      <protection/>
    </xf>
    <xf numFmtId="0" fontId="22" fillId="0" borderId="18" xfId="48" applyFont="1" applyBorder="1" applyAlignment="1">
      <alignment/>
      <protection/>
    </xf>
    <xf numFmtId="184" fontId="22" fillId="0" borderId="18" xfId="48" applyNumberFormat="1" applyFont="1" applyBorder="1" applyProtection="1">
      <alignment/>
      <protection locked="0"/>
    </xf>
    <xf numFmtId="184" fontId="20" fillId="0" borderId="19" xfId="48" applyNumberFormat="1" applyFont="1" applyBorder="1">
      <alignment/>
      <protection/>
    </xf>
    <xf numFmtId="49" fontId="22" fillId="0" borderId="25" xfId="48" applyNumberFormat="1" applyFont="1" applyBorder="1" applyAlignment="1">
      <alignment horizontal="right"/>
      <protection/>
    </xf>
    <xf numFmtId="0" fontId="22" fillId="0" borderId="26" xfId="48" applyFont="1" applyBorder="1" applyAlignment="1">
      <alignment horizontal="right"/>
      <protection/>
    </xf>
    <xf numFmtId="0" fontId="22" fillId="35" borderId="27" xfId="48" applyFont="1" applyFill="1" applyBorder="1" applyAlignment="1">
      <alignment/>
      <protection/>
    </xf>
    <xf numFmtId="184" fontId="20" fillId="35" borderId="27" xfId="48" applyNumberFormat="1" applyFont="1" applyFill="1" applyBorder="1">
      <alignment/>
      <protection/>
    </xf>
    <xf numFmtId="184" fontId="20" fillId="35" borderId="28" xfId="48" applyNumberFormat="1" applyFont="1" applyFill="1" applyBorder="1">
      <alignment/>
      <protection/>
    </xf>
    <xf numFmtId="184" fontId="20" fillId="0" borderId="11" xfId="0" applyNumberFormat="1" applyFont="1" applyBorder="1" applyAlignment="1" applyProtection="1">
      <alignment/>
      <protection locked="0"/>
    </xf>
    <xf numFmtId="184" fontId="20" fillId="0" borderId="0" xfId="0" applyNumberFormat="1" applyFont="1" applyBorder="1" applyAlignment="1" applyProtection="1">
      <alignment/>
      <protection locked="0"/>
    </xf>
    <xf numFmtId="0" fontId="20" fillId="0" borderId="23" xfId="0" applyFont="1" applyBorder="1" applyAlignment="1" quotePrefix="1">
      <alignment horizontal="center"/>
    </xf>
    <xf numFmtId="0" fontId="20" fillId="0" borderId="23" xfId="0" applyFont="1" applyBorder="1" applyAlignment="1">
      <alignment/>
    </xf>
    <xf numFmtId="184" fontId="20" fillId="0" borderId="118" xfId="0" applyNumberFormat="1" applyFont="1" applyBorder="1" applyAlignment="1">
      <alignment/>
    </xf>
    <xf numFmtId="4" fontId="22" fillId="0" borderId="0" xfId="0" applyNumberFormat="1" applyFont="1" applyBorder="1" applyAlignment="1" quotePrefix="1">
      <alignment horizontal="left"/>
    </xf>
    <xf numFmtId="2" fontId="22" fillId="0" borderId="0" xfId="0" applyNumberFormat="1" applyFont="1" applyBorder="1" applyAlignment="1">
      <alignment/>
    </xf>
    <xf numFmtId="0" fontId="22" fillId="0" borderId="119" xfId="0" applyFont="1" applyBorder="1" applyAlignment="1">
      <alignment/>
    </xf>
    <xf numFmtId="0" fontId="22" fillId="0" borderId="120" xfId="0" applyFont="1" applyBorder="1" applyAlignment="1">
      <alignment/>
    </xf>
    <xf numFmtId="0" fontId="22" fillId="0" borderId="18" xfId="0" applyFont="1" applyBorder="1" applyAlignment="1">
      <alignment horizontal="center"/>
    </xf>
    <xf numFmtId="0" fontId="22" fillId="0" borderId="68" xfId="0" applyFont="1" applyBorder="1" applyAlignment="1">
      <alignment/>
    </xf>
    <xf numFmtId="0" fontId="22" fillId="0" borderId="79" xfId="0" applyFont="1" applyBorder="1" applyAlignment="1">
      <alignment/>
    </xf>
    <xf numFmtId="0" fontId="22" fillId="0" borderId="76" xfId="0" applyFont="1" applyBorder="1" applyAlignment="1">
      <alignment/>
    </xf>
    <xf numFmtId="0" fontId="22" fillId="0" borderId="35" xfId="0" applyFont="1" applyBorder="1" applyAlignment="1">
      <alignment/>
    </xf>
    <xf numFmtId="0" fontId="22" fillId="0" borderId="121" xfId="0" applyFont="1" applyBorder="1" applyAlignment="1">
      <alignment/>
    </xf>
    <xf numFmtId="0" fontId="22" fillId="0" borderId="102" xfId="0" applyFont="1" applyBorder="1" applyAlignment="1">
      <alignment/>
    </xf>
    <xf numFmtId="0" fontId="22" fillId="0" borderId="34" xfId="0" applyFont="1" applyBorder="1" applyAlignment="1">
      <alignment/>
    </xf>
    <xf numFmtId="0" fontId="22" fillId="0" borderId="122" xfId="0" applyFont="1" applyBorder="1" applyAlignment="1">
      <alignment/>
    </xf>
    <xf numFmtId="0" fontId="22" fillId="33" borderId="15" xfId="0" applyFont="1" applyFill="1" applyBorder="1" applyAlignment="1">
      <alignment vertical="center"/>
    </xf>
    <xf numFmtId="0" fontId="20" fillId="33" borderId="0" xfId="0" applyFont="1" applyFill="1" applyBorder="1" applyAlignment="1">
      <alignment horizontal="center" vertical="center" wrapText="1"/>
    </xf>
    <xf numFmtId="0" fontId="22" fillId="0" borderId="16" xfId="0" applyFont="1" applyBorder="1" applyAlignment="1" applyProtection="1">
      <alignment horizontal="center"/>
      <protection locked="0"/>
    </xf>
    <xf numFmtId="2" fontId="22" fillId="0" borderId="16" xfId="0" applyNumberFormat="1" applyFont="1" applyBorder="1" applyAlignment="1" applyProtection="1">
      <alignment horizontal="center"/>
      <protection locked="0"/>
    </xf>
    <xf numFmtId="0" fontId="22" fillId="0" borderId="18" xfId="0" applyFont="1" applyBorder="1" applyAlignment="1" applyProtection="1">
      <alignment horizontal="center"/>
      <protection locked="0"/>
    </xf>
    <xf numFmtId="2" fontId="22" fillId="0" borderId="18" xfId="0" applyNumberFormat="1" applyFont="1" applyBorder="1" applyAlignment="1" applyProtection="1">
      <alignment horizontal="center"/>
      <protection locked="0"/>
    </xf>
    <xf numFmtId="0" fontId="22" fillId="0" borderId="27" xfId="0" applyFont="1" applyBorder="1" applyAlignment="1" applyProtection="1">
      <alignment horizontal="center"/>
      <protection locked="0"/>
    </xf>
    <xf numFmtId="2" fontId="22" fillId="0" borderId="27" xfId="0" applyNumberFormat="1" applyFont="1" applyBorder="1" applyAlignment="1" applyProtection="1">
      <alignment horizontal="center"/>
      <protection locked="0"/>
    </xf>
    <xf numFmtId="184" fontId="20" fillId="0" borderId="10" xfId="0" applyNumberFormat="1" applyFont="1" applyBorder="1" applyAlignment="1">
      <alignment/>
    </xf>
    <xf numFmtId="0" fontId="20" fillId="33" borderId="21" xfId="0" applyFont="1" applyFill="1" applyBorder="1" applyAlignment="1" applyProtection="1" quotePrefix="1">
      <alignment/>
      <protection locked="0"/>
    </xf>
    <xf numFmtId="0" fontId="20" fillId="33" borderId="22" xfId="0" applyFont="1" applyFill="1" applyBorder="1" applyAlignment="1" quotePrefix="1">
      <alignment/>
    </xf>
    <xf numFmtId="184" fontId="22" fillId="0" borderId="10" xfId="0" applyNumberFormat="1" applyFont="1" applyBorder="1" applyAlignment="1" applyProtection="1">
      <alignment horizontal="right"/>
      <protection locked="0"/>
    </xf>
    <xf numFmtId="0" fontId="20" fillId="33" borderId="21" xfId="0" applyFont="1" applyFill="1" applyBorder="1" applyAlignment="1" applyProtection="1" quotePrefix="1">
      <alignment/>
      <protection locked="0"/>
    </xf>
    <xf numFmtId="0" fontId="20" fillId="0" borderId="0" xfId="0" applyFont="1" applyFill="1" applyBorder="1" applyAlignment="1" quotePrefix="1">
      <alignment/>
    </xf>
    <xf numFmtId="184" fontId="22" fillId="0" borderId="16" xfId="0" applyNumberFormat="1" applyFont="1" applyBorder="1" applyAlignment="1" applyProtection="1">
      <alignment wrapText="1"/>
      <protection locked="0"/>
    </xf>
    <xf numFmtId="0" fontId="22" fillId="0" borderId="19" xfId="0" applyFont="1" applyBorder="1" applyAlignment="1">
      <alignment wrapText="1"/>
    </xf>
    <xf numFmtId="0" fontId="22" fillId="0" borderId="28" xfId="0" applyFont="1" applyBorder="1" applyAlignment="1">
      <alignment wrapText="1"/>
    </xf>
    <xf numFmtId="0" fontId="21" fillId="0" borderId="0" xfId="0" applyFont="1" applyFill="1" applyBorder="1" applyAlignment="1">
      <alignment/>
    </xf>
    <xf numFmtId="0" fontId="20" fillId="33" borderId="20" xfId="41" applyNumberFormat="1" applyFont="1" applyFill="1" applyBorder="1" applyAlignment="1" quotePrefix="1">
      <alignment horizontal="left"/>
    </xf>
    <xf numFmtId="0" fontId="20" fillId="33" borderId="15" xfId="0" applyFont="1" applyFill="1" applyBorder="1" applyAlignment="1">
      <alignment horizontal="center"/>
    </xf>
    <xf numFmtId="0" fontId="20" fillId="33" borderId="0" xfId="0" applyFont="1" applyFill="1" applyBorder="1" applyAlignment="1">
      <alignment horizontal="center"/>
    </xf>
    <xf numFmtId="0" fontId="20" fillId="33" borderId="11" xfId="0" applyFont="1" applyFill="1" applyBorder="1" applyAlignment="1">
      <alignment horizontal="center"/>
    </xf>
    <xf numFmtId="0" fontId="20" fillId="0" borderId="24" xfId="0" applyFont="1" applyBorder="1" applyAlignment="1" applyProtection="1">
      <alignment horizontal="justify"/>
      <protection/>
    </xf>
    <xf numFmtId="0" fontId="24" fillId="0" borderId="25" xfId="0" applyFont="1" applyBorder="1" applyAlignment="1" applyProtection="1">
      <alignment/>
      <protection locked="0"/>
    </xf>
    <xf numFmtId="0" fontId="20" fillId="0" borderId="25" xfId="0" applyFont="1" applyBorder="1" applyAlignment="1" applyProtection="1">
      <alignment wrapText="1"/>
      <protection/>
    </xf>
    <xf numFmtId="184" fontId="20" fillId="0" borderId="18" xfId="0" applyNumberFormat="1" applyFont="1" applyBorder="1" applyAlignment="1" applyProtection="1">
      <alignment/>
      <protection locked="0"/>
    </xf>
    <xf numFmtId="2" fontId="20" fillId="0" borderId="18" xfId="0" applyNumberFormat="1" applyFont="1" applyBorder="1" applyAlignment="1" applyProtection="1">
      <alignment/>
      <protection locked="0"/>
    </xf>
    <xf numFmtId="0" fontId="24" fillId="0" borderId="25" xfId="0" applyFont="1" applyBorder="1" applyAlignment="1" applyProtection="1">
      <alignment/>
      <protection/>
    </xf>
    <xf numFmtId="0" fontId="20" fillId="0" borderId="25" xfId="0" applyFont="1" applyBorder="1" applyAlignment="1" applyProtection="1">
      <alignment/>
      <protection locked="0"/>
    </xf>
    <xf numFmtId="0" fontId="22" fillId="0" borderId="15" xfId="0" applyFont="1" applyFill="1" applyBorder="1" applyAlignment="1">
      <alignment horizontal="right"/>
    </xf>
    <xf numFmtId="0" fontId="20" fillId="0" borderId="15" xfId="0" applyFont="1" applyFill="1" applyBorder="1" applyAlignment="1">
      <alignment horizontal="right"/>
    </xf>
    <xf numFmtId="2" fontId="22" fillId="0" borderId="15" xfId="0" applyNumberFormat="1" applyFont="1" applyBorder="1" applyAlignment="1">
      <alignment horizontal="right"/>
    </xf>
    <xf numFmtId="0" fontId="20" fillId="0" borderId="0" xfId="0" applyFont="1" applyBorder="1" applyAlignment="1" applyProtection="1">
      <alignment horizontal="center"/>
      <protection locked="0"/>
    </xf>
    <xf numFmtId="0" fontId="20" fillId="0" borderId="11" xfId="0" applyFont="1" applyFill="1" applyBorder="1" applyAlignment="1">
      <alignment/>
    </xf>
    <xf numFmtId="0" fontId="22" fillId="0" borderId="11" xfId="0" applyFont="1" applyFill="1" applyBorder="1" applyAlignment="1">
      <alignment/>
    </xf>
    <xf numFmtId="0" fontId="22" fillId="0" borderId="11" xfId="0" applyFont="1" applyFill="1" applyBorder="1" applyAlignment="1" applyProtection="1">
      <alignment/>
      <protection locked="0"/>
    </xf>
    <xf numFmtId="184" fontId="22" fillId="0" borderId="79" xfId="0" applyNumberFormat="1" applyFont="1" applyBorder="1" applyAlignment="1">
      <alignment/>
    </xf>
    <xf numFmtId="14" fontId="22" fillId="0" borderId="27" xfId="0" applyNumberFormat="1" applyFont="1" applyBorder="1" applyAlignment="1" applyProtection="1">
      <alignment/>
      <protection locked="0"/>
    </xf>
    <xf numFmtId="184" fontId="23" fillId="0" borderId="27" xfId="0" applyNumberFormat="1" applyFont="1" applyBorder="1" applyAlignment="1" applyProtection="1">
      <alignment/>
      <protection locked="0"/>
    </xf>
    <xf numFmtId="184" fontId="22" fillId="0" borderId="66" xfId="0" applyNumberFormat="1" applyFont="1" applyBorder="1" applyAlignment="1">
      <alignment/>
    </xf>
    <xf numFmtId="184" fontId="22" fillId="0" borderId="81" xfId="0" applyNumberFormat="1" applyFont="1" applyBorder="1" applyAlignment="1">
      <alignment/>
    </xf>
    <xf numFmtId="0" fontId="22" fillId="0" borderId="81" xfId="0" applyFont="1" applyBorder="1" applyAlignment="1" applyProtection="1">
      <alignment/>
      <protection locked="0"/>
    </xf>
    <xf numFmtId="0" fontId="22" fillId="0" borderId="33" xfId="0" applyFont="1" applyBorder="1" applyAlignment="1" applyProtection="1">
      <alignment/>
      <protection locked="0"/>
    </xf>
    <xf numFmtId="0" fontId="20" fillId="0" borderId="82" xfId="0" applyFont="1" applyBorder="1" applyAlignment="1" applyProtection="1">
      <alignment/>
      <protection locked="0"/>
    </xf>
    <xf numFmtId="0" fontId="22" fillId="0" borderId="83" xfId="0" applyFont="1" applyBorder="1" applyAlignment="1" applyProtection="1">
      <alignment/>
      <protection locked="0"/>
    </xf>
    <xf numFmtId="0" fontId="20" fillId="0" borderId="17" xfId="0" applyFont="1" applyBorder="1" applyAlignment="1" applyProtection="1">
      <alignment horizontal="center" vertical="center" wrapText="1"/>
      <protection locked="0"/>
    </xf>
    <xf numFmtId="184" fontId="20" fillId="0" borderId="29" xfId="0" applyNumberFormat="1" applyFont="1" applyBorder="1" applyAlignment="1">
      <alignment/>
    </xf>
    <xf numFmtId="0" fontId="22" fillId="0" borderId="17" xfId="0" applyFont="1" applyBorder="1" applyAlignment="1" applyProtection="1">
      <alignment/>
      <protection locked="0"/>
    </xf>
    <xf numFmtId="0" fontId="22" fillId="0" borderId="19" xfId="0" applyFont="1" applyBorder="1" applyAlignment="1" applyProtection="1">
      <alignment/>
      <protection locked="0"/>
    </xf>
    <xf numFmtId="0" fontId="20" fillId="33" borderId="55" xfId="0" applyFont="1" applyFill="1" applyBorder="1" applyAlignment="1">
      <alignment horizontal="center" vertical="center"/>
    </xf>
    <xf numFmtId="0" fontId="20" fillId="33" borderId="56" xfId="0" applyFont="1" applyFill="1" applyBorder="1" applyAlignment="1">
      <alignment horizontal="center" vertical="center"/>
    </xf>
    <xf numFmtId="37" fontId="20" fillId="33" borderId="56" xfId="0" applyNumberFormat="1" applyFont="1" applyFill="1" applyBorder="1" applyAlignment="1" applyProtection="1">
      <alignment horizontal="center" vertical="center" wrapText="1"/>
      <protection/>
    </xf>
    <xf numFmtId="39" fontId="20" fillId="33" borderId="32" xfId="0" applyNumberFormat="1" applyFont="1" applyFill="1" applyBorder="1" applyAlignment="1" applyProtection="1">
      <alignment horizontal="center" vertical="center"/>
      <protection/>
    </xf>
    <xf numFmtId="0" fontId="20" fillId="0" borderId="45" xfId="0" applyFont="1" applyBorder="1" applyAlignment="1" applyProtection="1">
      <alignment/>
      <protection locked="0"/>
    </xf>
    <xf numFmtId="0" fontId="22" fillId="0" borderId="46" xfId="0" applyFont="1" applyBorder="1" applyAlignment="1" applyProtection="1">
      <alignment horizontal="right"/>
      <protection locked="0"/>
    </xf>
    <xf numFmtId="37" fontId="20" fillId="0" borderId="46" xfId="0" applyNumberFormat="1" applyFont="1" applyBorder="1" applyAlignment="1" applyProtection="1">
      <alignment/>
      <protection locked="0"/>
    </xf>
    <xf numFmtId="37" fontId="20" fillId="0" borderId="123" xfId="0" applyNumberFormat="1" applyFont="1" applyBorder="1" applyAlignment="1" applyProtection="1">
      <alignment/>
      <protection locked="0"/>
    </xf>
    <xf numFmtId="37" fontId="20" fillId="0" borderId="98" xfId="0" applyNumberFormat="1" applyFont="1" applyBorder="1" applyAlignment="1" applyProtection="1">
      <alignment/>
      <protection locked="0"/>
    </xf>
    <xf numFmtId="0" fontId="22" fillId="0" borderId="25" xfId="0" applyFont="1" applyBorder="1" applyAlignment="1">
      <alignment horizontal="centerContinuous"/>
    </xf>
    <xf numFmtId="0" fontId="22" fillId="0" borderId="18" xfId="0" applyFont="1" applyBorder="1" applyAlignment="1">
      <alignment horizontal="centerContinuous"/>
    </xf>
    <xf numFmtId="0" fontId="23" fillId="0" borderId="18" xfId="0" applyFont="1" applyBorder="1" applyAlignment="1" applyProtection="1">
      <alignment/>
      <protection locked="0"/>
    </xf>
    <xf numFmtId="0" fontId="20" fillId="0" borderId="26" xfId="0" applyFont="1" applyBorder="1" applyAlignment="1">
      <alignment/>
    </xf>
    <xf numFmtId="2" fontId="22" fillId="0" borderId="10" xfId="68" applyNumberFormat="1" applyFont="1" applyBorder="1" applyAlignment="1" applyProtection="1">
      <alignment/>
      <protection locked="0"/>
    </xf>
    <xf numFmtId="0" fontId="20" fillId="0" borderId="32" xfId="0" applyFont="1" applyBorder="1" applyAlignment="1">
      <alignment/>
    </xf>
    <xf numFmtId="0" fontId="20" fillId="0" borderId="10" xfId="0" applyFont="1" applyBorder="1" applyAlignment="1" quotePrefix="1">
      <alignment horizontal="center"/>
    </xf>
    <xf numFmtId="0" fontId="22" fillId="0" borderId="100" xfId="0" applyFont="1" applyBorder="1" applyAlignment="1" applyProtection="1">
      <alignment/>
      <protection locked="0"/>
    </xf>
    <xf numFmtId="0" fontId="20" fillId="0" borderId="0" xfId="0" applyFont="1" applyAlignment="1" applyProtection="1">
      <alignment horizontal="left"/>
      <protection locked="0"/>
    </xf>
    <xf numFmtId="0" fontId="20" fillId="0" borderId="95" xfId="0" applyFont="1" applyBorder="1" applyAlignment="1" applyProtection="1">
      <alignment horizontal="center"/>
      <protection locked="0"/>
    </xf>
    <xf numFmtId="14" fontId="22" fillId="0" borderId="78" xfId="0" applyNumberFormat="1" applyFont="1" applyBorder="1" applyAlignment="1" applyProtection="1">
      <alignment/>
      <protection locked="0"/>
    </xf>
    <xf numFmtId="184" fontId="22" fillId="0" borderId="68" xfId="0" applyNumberFormat="1" applyFont="1" applyBorder="1" applyAlignment="1" applyProtection="1">
      <alignment/>
      <protection locked="0"/>
    </xf>
    <xf numFmtId="14" fontId="22" fillId="0" borderId="25" xfId="0" applyNumberFormat="1" applyFont="1" applyBorder="1" applyAlignment="1" applyProtection="1">
      <alignment/>
      <protection locked="0"/>
    </xf>
    <xf numFmtId="14" fontId="22" fillId="0" borderId="77" xfId="0" applyNumberFormat="1" applyFont="1" applyBorder="1" applyAlignment="1" applyProtection="1">
      <alignment/>
      <protection locked="0"/>
    </xf>
    <xf numFmtId="0" fontId="22" fillId="0" borderId="35" xfId="0" applyFont="1" applyBorder="1" applyAlignment="1" applyProtection="1">
      <alignment/>
      <protection locked="0"/>
    </xf>
    <xf numFmtId="14" fontId="22" fillId="0" borderId="26" xfId="0" applyNumberFormat="1" applyFont="1" applyBorder="1" applyAlignment="1">
      <alignment/>
    </xf>
    <xf numFmtId="0" fontId="20" fillId="0" borderId="27" xfId="0" applyFont="1" applyBorder="1" applyAlignment="1">
      <alignment horizontal="right"/>
    </xf>
    <xf numFmtId="0" fontId="20" fillId="0" borderId="27" xfId="0" applyFont="1" applyBorder="1" applyAlignment="1">
      <alignment horizontal="center"/>
    </xf>
    <xf numFmtId="0" fontId="20" fillId="0" borderId="28" xfId="0" applyFont="1" applyBorder="1" applyAlignment="1" quotePrefix="1">
      <alignment horizontal="center"/>
    </xf>
    <xf numFmtId="16" fontId="20" fillId="33" borderId="23" xfId="0" applyNumberFormat="1" applyFont="1" applyFill="1" applyBorder="1" applyAlignment="1">
      <alignment horizontal="center"/>
    </xf>
    <xf numFmtId="0" fontId="20" fillId="33" borderId="32" xfId="0" applyFont="1" applyFill="1" applyBorder="1" applyAlignment="1">
      <alignment/>
    </xf>
    <xf numFmtId="0" fontId="20" fillId="0" borderId="0" xfId="0" applyFont="1" applyAlignment="1">
      <alignment horizontal="right"/>
    </xf>
    <xf numFmtId="0" fontId="23" fillId="0" borderId="0" xfId="0" applyFont="1" applyBorder="1" applyAlignment="1" quotePrefix="1">
      <alignment horizontal="right"/>
    </xf>
    <xf numFmtId="0" fontId="20" fillId="33" borderId="21" xfId="0" applyFont="1" applyFill="1" applyBorder="1" applyAlignment="1" applyProtection="1" quotePrefix="1">
      <alignment/>
      <protection/>
    </xf>
    <xf numFmtId="0" fontId="20" fillId="33" borderId="22" xfId="0" applyFont="1" applyFill="1" applyBorder="1" applyAlignment="1" applyProtection="1" quotePrefix="1">
      <alignment/>
      <protection/>
    </xf>
    <xf numFmtId="0" fontId="20" fillId="0" borderId="124" xfId="0" applyFont="1" applyBorder="1" applyAlignment="1">
      <alignment horizontal="center"/>
    </xf>
    <xf numFmtId="37" fontId="20" fillId="0" borderId="16" xfId="0" applyNumberFormat="1" applyFont="1" applyBorder="1" applyAlignment="1" applyProtection="1">
      <alignment horizontal="center"/>
      <protection/>
    </xf>
    <xf numFmtId="0" fontId="20" fillId="0" borderId="16" xfId="0" applyFont="1" applyBorder="1" applyAlignment="1" applyProtection="1">
      <alignment horizontal="center"/>
      <protection/>
    </xf>
    <xf numFmtId="0" fontId="22" fillId="0" borderId="92" xfId="0" applyFont="1" applyBorder="1" applyAlignment="1" applyProtection="1">
      <alignment horizontal="center"/>
      <protection locked="0"/>
    </xf>
    <xf numFmtId="0" fontId="22" fillId="0" borderId="92" xfId="0" applyFont="1" applyBorder="1" applyAlignment="1" applyProtection="1">
      <alignment horizontal="center"/>
      <protection/>
    </xf>
    <xf numFmtId="0" fontId="22" fillId="0" borderId="26" xfId="0" applyFont="1" applyBorder="1" applyAlignment="1" applyProtection="1">
      <alignment horizontal="left"/>
      <protection/>
    </xf>
    <xf numFmtId="37" fontId="22" fillId="0" borderId="27" xfId="0" applyNumberFormat="1" applyFont="1" applyBorder="1" applyAlignment="1" applyProtection="1">
      <alignment/>
      <protection/>
    </xf>
    <xf numFmtId="184" fontId="20" fillId="0" borderId="16" xfId="0" applyNumberFormat="1" applyFont="1" applyBorder="1" applyAlignment="1" applyProtection="1">
      <alignment/>
      <protection locked="0"/>
    </xf>
    <xf numFmtId="184" fontId="20" fillId="0" borderId="17" xfId="0" applyNumberFormat="1" applyFont="1" applyBorder="1" applyAlignment="1" applyProtection="1">
      <alignment/>
      <protection locked="0"/>
    </xf>
    <xf numFmtId="0" fontId="22" fillId="0" borderId="33" xfId="0" applyFont="1" applyBorder="1" applyAlignment="1">
      <alignment wrapText="1"/>
    </xf>
    <xf numFmtId="0" fontId="20" fillId="0" borderId="80" xfId="0" applyFont="1" applyBorder="1" applyAlignment="1">
      <alignment wrapText="1"/>
    </xf>
    <xf numFmtId="184" fontId="20" fillId="0" borderId="19" xfId="0" applyNumberFormat="1" applyFont="1" applyBorder="1" applyAlignment="1" applyProtection="1">
      <alignment/>
      <protection locked="0"/>
    </xf>
    <xf numFmtId="0" fontId="20" fillId="0" borderId="13" xfId="0" applyFont="1" applyBorder="1" applyAlignment="1">
      <alignment/>
    </xf>
    <xf numFmtId="0" fontId="26" fillId="0" borderId="0" xfId="0" applyFont="1" applyBorder="1" applyAlignment="1">
      <alignment/>
    </xf>
    <xf numFmtId="0" fontId="22" fillId="0" borderId="0" xfId="0" applyFont="1" applyAlignment="1">
      <alignment horizontal="left"/>
    </xf>
    <xf numFmtId="184" fontId="22" fillId="0" borderId="16" xfId="0" applyNumberFormat="1" applyFont="1" applyBorder="1" applyAlignment="1" applyProtection="1" quotePrefix="1">
      <alignment horizontal="center"/>
      <protection locked="0"/>
    </xf>
    <xf numFmtId="184" fontId="22" fillId="0" borderId="17" xfId="0" applyNumberFormat="1" applyFont="1" applyBorder="1" applyAlignment="1" applyProtection="1">
      <alignment horizontal="center"/>
      <protection locked="0"/>
    </xf>
    <xf numFmtId="184" fontId="22" fillId="0" borderId="18" xfId="0" applyNumberFormat="1" applyFont="1" applyBorder="1" applyAlignment="1" applyProtection="1">
      <alignment horizontal="center"/>
      <protection locked="0"/>
    </xf>
    <xf numFmtId="184" fontId="22" fillId="0" borderId="19" xfId="0" applyNumberFormat="1" applyFont="1" applyBorder="1" applyAlignment="1" applyProtection="1">
      <alignment horizontal="center"/>
      <protection locked="0"/>
    </xf>
    <xf numFmtId="0" fontId="20" fillId="0" borderId="0" xfId="0" applyFont="1" applyFill="1" applyBorder="1" applyAlignment="1">
      <alignment horizontal="right"/>
    </xf>
    <xf numFmtId="0" fontId="20" fillId="33" borderId="21" xfId="0" applyFont="1" applyFill="1" applyBorder="1" applyAlignment="1">
      <alignment horizontal="centerContinuous" wrapText="1"/>
    </xf>
    <xf numFmtId="0" fontId="20" fillId="33" borderId="12" xfId="0" applyFont="1" applyFill="1" applyBorder="1" applyAlignment="1">
      <alignment horizontal="centerContinuous" wrapText="1"/>
    </xf>
    <xf numFmtId="184" fontId="22" fillId="0" borderId="34" xfId="0" applyNumberFormat="1" applyFont="1" applyBorder="1" applyAlignment="1" applyProtection="1">
      <alignment wrapText="1"/>
      <protection locked="0"/>
    </xf>
    <xf numFmtId="0" fontId="22" fillId="0" borderId="35" xfId="0" applyFont="1" applyBorder="1" applyAlignment="1">
      <alignment wrapText="1"/>
    </xf>
    <xf numFmtId="0" fontId="20" fillId="0" borderId="25" xfId="0" applyFont="1" applyBorder="1" applyAlignment="1" quotePrefix="1">
      <alignment horizontal="center"/>
    </xf>
    <xf numFmtId="184" fontId="20" fillId="0" borderId="18" xfId="0" applyNumberFormat="1" applyFont="1" applyBorder="1" applyAlignment="1">
      <alignment wrapText="1"/>
    </xf>
    <xf numFmtId="0" fontId="20" fillId="33" borderId="0" xfId="0" applyFont="1" applyFill="1" applyBorder="1" applyAlignment="1">
      <alignment horizontal="right"/>
    </xf>
    <xf numFmtId="0" fontId="27" fillId="0" borderId="0" xfId="0" applyFont="1" applyAlignment="1">
      <alignment/>
    </xf>
    <xf numFmtId="0" fontId="22" fillId="0" borderId="25" xfId="0" applyFont="1" applyBorder="1" applyAlignment="1" quotePrefix="1">
      <alignment horizontal="center"/>
    </xf>
    <xf numFmtId="0" fontId="20" fillId="0" borderId="0" xfId="0" applyFont="1" applyBorder="1" applyAlignment="1" applyProtection="1">
      <alignment horizontal="right"/>
      <protection locked="0"/>
    </xf>
    <xf numFmtId="0" fontId="20" fillId="0" borderId="26" xfId="0" applyFont="1" applyBorder="1" applyAlignment="1" quotePrefix="1">
      <alignment horizontal="center"/>
    </xf>
    <xf numFmtId="184" fontId="20" fillId="0" borderId="27" xfId="0" applyNumberFormat="1" applyFont="1" applyBorder="1" applyAlignment="1">
      <alignment wrapText="1"/>
    </xf>
    <xf numFmtId="3" fontId="22" fillId="0" borderId="0" xfId="0" applyNumberFormat="1" applyFont="1" applyAlignment="1">
      <alignment/>
    </xf>
    <xf numFmtId="3" fontId="22" fillId="0" borderId="11" xfId="0" applyNumberFormat="1" applyFont="1" applyBorder="1" applyAlignment="1">
      <alignment/>
    </xf>
    <xf numFmtId="0" fontId="24" fillId="0" borderId="0" xfId="0" applyFont="1" applyBorder="1" applyAlignment="1" quotePrefix="1">
      <alignment horizontal="right"/>
    </xf>
    <xf numFmtId="0" fontId="20" fillId="33" borderId="15" xfId="0" applyFont="1" applyFill="1" applyBorder="1" applyAlignment="1">
      <alignment horizontal="centerContinuous" vertical="center" wrapText="1"/>
    </xf>
    <xf numFmtId="0" fontId="20" fillId="33" borderId="11" xfId="0" applyFont="1" applyFill="1" applyBorder="1" applyAlignment="1">
      <alignment horizontal="centerContinuous" vertical="center" wrapText="1"/>
    </xf>
    <xf numFmtId="0" fontId="20" fillId="33" borderId="11" xfId="0" applyFont="1" applyFill="1" applyBorder="1" applyAlignment="1">
      <alignment horizontal="center" wrapText="1"/>
    </xf>
    <xf numFmtId="0" fontId="20" fillId="33" borderId="32" xfId="0" applyFont="1" applyFill="1" applyBorder="1" applyAlignment="1">
      <alignment horizontal="center"/>
    </xf>
    <xf numFmtId="0" fontId="22" fillId="0" borderId="24" xfId="0" applyFont="1" applyFill="1" applyBorder="1" applyAlignment="1" applyProtection="1">
      <alignment/>
      <protection locked="0"/>
    </xf>
    <xf numFmtId="0" fontId="22" fillId="0" borderId="16" xfId="0" applyFont="1" applyFill="1" applyBorder="1" applyAlignment="1" applyProtection="1">
      <alignment/>
      <protection locked="0"/>
    </xf>
    <xf numFmtId="0" fontId="22" fillId="0" borderId="25" xfId="0" applyFont="1" applyFill="1" applyBorder="1" applyAlignment="1" applyProtection="1">
      <alignment/>
      <protection locked="0"/>
    </xf>
    <xf numFmtId="9" fontId="22" fillId="0" borderId="0" xfId="0" applyNumberFormat="1" applyFont="1" applyBorder="1" applyAlignment="1">
      <alignment horizontal="center"/>
    </xf>
    <xf numFmtId="0" fontId="22" fillId="0" borderId="27" xfId="0" applyFont="1" applyFill="1" applyBorder="1" applyAlignment="1">
      <alignment/>
    </xf>
    <xf numFmtId="0" fontId="22" fillId="0" borderId="15" xfId="0" applyFont="1" applyFill="1" applyBorder="1" applyAlignment="1" quotePrefix="1">
      <alignment horizontal="left"/>
    </xf>
    <xf numFmtId="184" fontId="22" fillId="0" borderId="15" xfId="0" applyNumberFormat="1" applyFont="1" applyFill="1" applyBorder="1" applyAlignment="1" quotePrefix="1">
      <alignment horizontal="right"/>
    </xf>
    <xf numFmtId="184" fontId="22" fillId="0" borderId="10" xfId="0" applyNumberFormat="1" applyFont="1" applyFill="1" applyBorder="1" applyAlignment="1" applyProtection="1">
      <alignment/>
      <protection locked="0"/>
    </xf>
    <xf numFmtId="0" fontId="22" fillId="0" borderId="0" xfId="0" applyFont="1" applyFill="1" applyBorder="1" applyAlignment="1" quotePrefix="1">
      <alignment horizontal="left"/>
    </xf>
    <xf numFmtId="0" fontId="22" fillId="0" borderId="0" xfId="0" applyFont="1" applyFill="1" applyBorder="1" applyAlignment="1">
      <alignment horizontal="center"/>
    </xf>
    <xf numFmtId="184" fontId="22" fillId="0" borderId="0" xfId="0" applyNumberFormat="1" applyFont="1" applyFill="1" applyBorder="1" applyAlignment="1" quotePrefix="1">
      <alignment horizontal="right"/>
    </xf>
    <xf numFmtId="184" fontId="20" fillId="0" borderId="0" xfId="0" applyNumberFormat="1" applyFont="1" applyFill="1" applyBorder="1" applyAlignment="1">
      <alignment horizontal="right"/>
    </xf>
    <xf numFmtId="184" fontId="20" fillId="0" borderId="10" xfId="0" applyNumberFormat="1" applyFont="1" applyFill="1" applyBorder="1" applyAlignment="1" applyProtection="1">
      <alignment/>
      <protection locked="0"/>
    </xf>
    <xf numFmtId="0" fontId="22" fillId="33" borderId="21" xfId="0" applyFont="1" applyFill="1" applyBorder="1" applyAlignment="1">
      <alignment/>
    </xf>
    <xf numFmtId="0" fontId="22" fillId="33" borderId="0" xfId="0" applyFont="1" applyFill="1" applyAlignment="1">
      <alignment/>
    </xf>
    <xf numFmtId="0" fontId="22" fillId="33" borderId="12" xfId="0" applyFont="1" applyFill="1" applyBorder="1" applyAlignment="1">
      <alignment horizontal="center"/>
    </xf>
    <xf numFmtId="0" fontId="22" fillId="33" borderId="0" xfId="0" applyFont="1" applyFill="1" applyBorder="1" applyAlignment="1">
      <alignment/>
    </xf>
    <xf numFmtId="0" fontId="22" fillId="33" borderId="15" xfId="0" applyFont="1" applyFill="1" applyBorder="1" applyAlignment="1">
      <alignment horizontal="center"/>
    </xf>
    <xf numFmtId="0" fontId="22" fillId="33" borderId="100" xfId="0" applyFont="1" applyFill="1" applyBorder="1" applyAlignment="1">
      <alignment horizontal="center"/>
    </xf>
    <xf numFmtId="0" fontId="22" fillId="33" borderId="14" xfId="0" applyFont="1" applyFill="1" applyBorder="1" applyAlignment="1">
      <alignment horizontal="center"/>
    </xf>
    <xf numFmtId="0" fontId="20" fillId="0" borderId="69" xfId="0" applyFont="1" applyBorder="1" applyAlignment="1">
      <alignment horizontal="center"/>
    </xf>
    <xf numFmtId="0" fontId="20" fillId="0" borderId="68" xfId="0" applyFont="1" applyFill="1" applyBorder="1" applyAlignment="1">
      <alignment horizontal="center"/>
    </xf>
    <xf numFmtId="184" fontId="22" fillId="35" borderId="27" xfId="0" applyNumberFormat="1" applyFont="1" applyFill="1" applyBorder="1" applyAlignment="1">
      <alignment/>
    </xf>
    <xf numFmtId="184" fontId="22" fillId="35" borderId="125" xfId="0" applyNumberFormat="1" applyFont="1" applyFill="1" applyBorder="1" applyAlignment="1">
      <alignment/>
    </xf>
    <xf numFmtId="0" fontId="22" fillId="0" borderId="100" xfId="0" applyFont="1" applyBorder="1" applyAlignment="1">
      <alignment/>
    </xf>
    <xf numFmtId="184" fontId="22" fillId="0" borderId="126" xfId="0" applyNumberFormat="1" applyFont="1" applyBorder="1" applyAlignment="1">
      <alignment/>
    </xf>
    <xf numFmtId="0" fontId="22" fillId="0" borderId="31" xfId="0" applyFont="1" applyBorder="1" applyAlignment="1">
      <alignment/>
    </xf>
    <xf numFmtId="184" fontId="20" fillId="0" borderId="127" xfId="0" applyNumberFormat="1" applyFont="1" applyBorder="1" applyAlignment="1" applyProtection="1">
      <alignment/>
      <protection locked="0"/>
    </xf>
    <xf numFmtId="184" fontId="20" fillId="0" borderId="127" xfId="0" applyNumberFormat="1" applyFont="1" applyBorder="1" applyAlignment="1">
      <alignment/>
    </xf>
    <xf numFmtId="0" fontId="22" fillId="0" borderId="11" xfId="0" applyFont="1" applyBorder="1" applyAlignment="1" applyProtection="1">
      <alignment vertical="center"/>
      <protection/>
    </xf>
    <xf numFmtId="0" fontId="22" fillId="0" borderId="24" xfId="0" applyFont="1" applyBorder="1" applyAlignment="1" applyProtection="1">
      <alignment horizontal="left"/>
      <protection locked="0"/>
    </xf>
    <xf numFmtId="184" fontId="22" fillId="0" borderId="31" xfId="0" applyNumberFormat="1" applyFont="1" applyBorder="1" applyAlignment="1" applyProtection="1">
      <alignment/>
      <protection locked="0"/>
    </xf>
    <xf numFmtId="184" fontId="22" fillId="0" borderId="22" xfId="0" applyNumberFormat="1" applyFont="1" applyBorder="1" applyAlignment="1" applyProtection="1">
      <alignment/>
      <protection locked="0"/>
    </xf>
    <xf numFmtId="184" fontId="20" fillId="0" borderId="31" xfId="0" applyNumberFormat="1" applyFont="1" applyBorder="1" applyAlignment="1">
      <alignment/>
    </xf>
    <xf numFmtId="184" fontId="20" fillId="0" borderId="22" xfId="0" applyNumberFormat="1" applyFont="1" applyBorder="1" applyAlignment="1">
      <alignment/>
    </xf>
    <xf numFmtId="0" fontId="20" fillId="33" borderId="31" xfId="0" applyFont="1" applyFill="1" applyBorder="1" applyAlignment="1" applyProtection="1">
      <alignment horizontal="center" vertical="center" wrapText="1"/>
      <protection/>
    </xf>
    <xf numFmtId="4" fontId="22" fillId="0" borderId="0" xfId="0" applyNumberFormat="1" applyFont="1" applyAlignment="1">
      <alignment/>
    </xf>
    <xf numFmtId="4" fontId="22" fillId="0" borderId="23" xfId="0" applyNumberFormat="1" applyFont="1" applyBorder="1" applyAlignment="1" applyProtection="1">
      <alignment/>
      <protection locked="0"/>
    </xf>
    <xf numFmtId="193" fontId="22" fillId="0" borderId="15" xfId="0" applyNumberFormat="1" applyFont="1" applyBorder="1" applyAlignment="1" applyProtection="1">
      <alignment/>
      <protection locked="0"/>
    </xf>
    <xf numFmtId="1" fontId="20" fillId="0" borderId="128" xfId="0" applyNumberFormat="1" applyFont="1" applyBorder="1" applyAlignment="1">
      <alignment/>
    </xf>
    <xf numFmtId="184" fontId="22" fillId="0" borderId="31" xfId="0" applyNumberFormat="1" applyFont="1" applyBorder="1" applyAlignment="1" applyProtection="1">
      <alignment horizontal="right"/>
      <protection locked="0"/>
    </xf>
    <xf numFmtId="184" fontId="22" fillId="0" borderId="22" xfId="0" applyNumberFormat="1" applyFont="1" applyBorder="1" applyAlignment="1" applyProtection="1">
      <alignment horizontal="right"/>
      <protection locked="0"/>
    </xf>
    <xf numFmtId="184" fontId="20" fillId="0" borderId="31" xfId="0" applyNumberFormat="1" applyFont="1" applyBorder="1" applyAlignment="1">
      <alignment horizontal="right"/>
    </xf>
    <xf numFmtId="184" fontId="20" fillId="0" borderId="22" xfId="0" applyNumberFormat="1" applyFont="1" applyBorder="1" applyAlignment="1">
      <alignment horizontal="right"/>
    </xf>
    <xf numFmtId="0" fontId="20" fillId="33" borderId="0" xfId="0" applyFont="1" applyFill="1" applyBorder="1" applyAlignment="1" applyProtection="1">
      <alignment horizontal="center" vertical="center"/>
      <protection/>
    </xf>
    <xf numFmtId="0" fontId="22" fillId="0" borderId="24" xfId="0" applyFont="1" applyBorder="1" applyAlignment="1">
      <alignment horizontal="left"/>
    </xf>
    <xf numFmtId="0" fontId="22" fillId="0" borderId="16" xfId="0" applyFont="1" applyBorder="1" applyAlignment="1" quotePrefix="1">
      <alignment horizontal="left"/>
    </xf>
    <xf numFmtId="0" fontId="22" fillId="0" borderId="16" xfId="0" applyFont="1" applyBorder="1" applyAlignment="1">
      <alignment horizontal="left"/>
    </xf>
    <xf numFmtId="0" fontId="22" fillId="0" borderId="25" xfId="0" applyFont="1" applyBorder="1" applyAlignment="1">
      <alignment horizontal="left"/>
    </xf>
    <xf numFmtId="0" fontId="22" fillId="0" borderId="18" xfId="0" applyFont="1" applyBorder="1" applyAlignment="1" quotePrefix="1">
      <alignment horizontal="left"/>
    </xf>
    <xf numFmtId="0" fontId="22" fillId="0" borderId="18" xfId="0" applyFont="1" applyBorder="1" applyAlignment="1">
      <alignment horizontal="left"/>
    </xf>
    <xf numFmtId="184" fontId="20" fillId="0" borderId="19" xfId="0" applyNumberFormat="1" applyFont="1" applyBorder="1" applyAlignment="1" applyProtection="1">
      <alignment/>
      <protection/>
    </xf>
    <xf numFmtId="1" fontId="22" fillId="0" borderId="18" xfId="0" applyNumberFormat="1" applyFont="1" applyBorder="1" applyAlignment="1">
      <alignment horizontal="left" vertical="justify" wrapText="1"/>
    </xf>
    <xf numFmtId="0" fontId="22" fillId="0" borderId="27" xfId="0" applyFont="1" applyBorder="1" applyAlignment="1">
      <alignment horizontal="left"/>
    </xf>
    <xf numFmtId="0" fontId="20" fillId="0" borderId="27" xfId="0" applyFont="1" applyBorder="1" applyAlignment="1">
      <alignment horizontal="left"/>
    </xf>
    <xf numFmtId="212" fontId="22" fillId="0" borderId="0" xfId="0" applyNumberFormat="1" applyFont="1" applyBorder="1" applyAlignment="1" applyProtection="1">
      <alignment/>
      <protection locked="0"/>
    </xf>
    <xf numFmtId="184" fontId="22" fillId="33" borderId="10" xfId="0" applyNumberFormat="1" applyFont="1" applyFill="1" applyBorder="1" applyAlignment="1" applyProtection="1">
      <alignment/>
      <protection locked="0"/>
    </xf>
    <xf numFmtId="0" fontId="20" fillId="0" borderId="10" xfId="0" applyFont="1" applyFill="1" applyBorder="1" applyAlignment="1">
      <alignment/>
    </xf>
    <xf numFmtId="184" fontId="22" fillId="0" borderId="14" xfId="0" applyNumberFormat="1" applyFont="1" applyBorder="1" applyAlignment="1">
      <alignment horizontal="right"/>
    </xf>
    <xf numFmtId="0" fontId="20" fillId="33" borderId="23" xfId="0" applyFont="1" applyFill="1" applyBorder="1" applyAlignment="1" applyProtection="1">
      <alignment horizontal="center" vertical="center"/>
      <protection/>
    </xf>
    <xf numFmtId="0" fontId="22" fillId="33" borderId="0" xfId="0" applyFont="1" applyFill="1" applyBorder="1" applyAlignment="1">
      <alignment horizontal="center" vertical="center"/>
    </xf>
    <xf numFmtId="0" fontId="22" fillId="33" borderId="39" xfId="0" applyFont="1" applyFill="1" applyBorder="1" applyAlignment="1">
      <alignment horizontal="center" vertical="center"/>
    </xf>
    <xf numFmtId="0" fontId="0" fillId="0" borderId="0" xfId="0" applyFont="1" applyBorder="1" applyAlignment="1" applyProtection="1">
      <alignment vertical="center"/>
      <protection locked="0"/>
    </xf>
    <xf numFmtId="0" fontId="0" fillId="0" borderId="0" xfId="0" applyFont="1" applyBorder="1" applyAlignment="1">
      <alignment/>
    </xf>
    <xf numFmtId="0" fontId="0" fillId="0" borderId="11" xfId="0" applyFont="1" applyBorder="1" applyAlignment="1" applyProtection="1">
      <alignment vertical="center"/>
      <protection locked="0"/>
    </xf>
    <xf numFmtId="0" fontId="0" fillId="0" borderId="11" xfId="0" applyFont="1" applyBorder="1" applyAlignment="1" applyProtection="1">
      <alignment/>
      <protection locked="0"/>
    </xf>
    <xf numFmtId="0" fontId="11" fillId="0" borderId="0" xfId="46" applyFont="1" applyFill="1" applyBorder="1">
      <alignment/>
      <protection/>
    </xf>
    <xf numFmtId="0" fontId="12" fillId="0" borderId="0" xfId="46" applyFont="1" applyFill="1" applyBorder="1">
      <alignment/>
      <protection/>
    </xf>
    <xf numFmtId="0" fontId="19" fillId="0" borderId="0" xfId="46" applyFont="1" applyFill="1" applyBorder="1">
      <alignment/>
      <protection/>
    </xf>
    <xf numFmtId="0" fontId="12" fillId="0" borderId="0" xfId="46" applyFont="1">
      <alignment/>
      <protection/>
    </xf>
    <xf numFmtId="0" fontId="16" fillId="0" borderId="0" xfId="46" applyFont="1" applyFill="1" applyBorder="1">
      <alignment/>
      <protection/>
    </xf>
    <xf numFmtId="0" fontId="22" fillId="0" borderId="0" xfId="46" applyFont="1">
      <alignment/>
      <protection/>
    </xf>
    <xf numFmtId="0" fontId="24" fillId="0" borderId="0" xfId="46" applyFont="1" applyBorder="1" applyAlignment="1" quotePrefix="1">
      <alignment horizontal="left"/>
      <protection/>
    </xf>
    <xf numFmtId="0" fontId="24" fillId="0" borderId="0" xfId="46" applyFont="1" applyBorder="1" applyAlignment="1" quotePrefix="1">
      <alignment horizontal="right"/>
      <protection/>
    </xf>
    <xf numFmtId="0" fontId="23" fillId="0" borderId="0" xfId="46" applyFont="1">
      <alignment/>
      <protection/>
    </xf>
    <xf numFmtId="0" fontId="20" fillId="0" borderId="20" xfId="46" applyFont="1" applyFill="1" applyBorder="1">
      <alignment/>
      <protection/>
    </xf>
    <xf numFmtId="0" fontId="20" fillId="33" borderId="23" xfId="46" applyFont="1" applyFill="1" applyBorder="1">
      <alignment/>
      <protection/>
    </xf>
    <xf numFmtId="0" fontId="20" fillId="0" borderId="0" xfId="46" applyFont="1" applyFill="1" applyBorder="1">
      <alignment/>
      <protection/>
    </xf>
    <xf numFmtId="0" fontId="22" fillId="0" borderId="16" xfId="46" applyFont="1" applyBorder="1">
      <alignment/>
      <protection/>
    </xf>
    <xf numFmtId="0" fontId="20" fillId="0" borderId="66" xfId="46" applyFont="1" applyBorder="1" applyAlignment="1">
      <alignment horizontal="center"/>
      <protection/>
    </xf>
    <xf numFmtId="0" fontId="20" fillId="0" borderId="67" xfId="46" applyFont="1" applyBorder="1" applyAlignment="1">
      <alignment horizontal="center"/>
      <protection/>
    </xf>
    <xf numFmtId="0" fontId="20" fillId="0" borderId="101" xfId="46" applyFont="1" applyBorder="1" applyAlignment="1">
      <alignment horizontal="center"/>
      <protection/>
    </xf>
    <xf numFmtId="0" fontId="20" fillId="0" borderId="0" xfId="46" applyFont="1">
      <alignment/>
      <protection/>
    </xf>
    <xf numFmtId="0" fontId="22" fillId="0" borderId="18" xfId="46" applyFont="1" applyBorder="1">
      <alignment/>
      <protection/>
    </xf>
    <xf numFmtId="0" fontId="20" fillId="0" borderId="74" xfId="46" applyFont="1" applyBorder="1" applyAlignment="1">
      <alignment horizontal="center"/>
      <protection/>
    </xf>
    <xf numFmtId="0" fontId="20" fillId="0" borderId="69" xfId="46" applyFont="1" applyBorder="1" applyAlignment="1">
      <alignment horizontal="center"/>
      <protection/>
    </xf>
    <xf numFmtId="0" fontId="20" fillId="0" borderId="129" xfId="46" applyFont="1" applyBorder="1" applyAlignment="1">
      <alignment horizontal="center"/>
      <protection/>
    </xf>
    <xf numFmtId="187" fontId="20" fillId="0" borderId="68" xfId="46" applyNumberFormat="1" applyFont="1" applyBorder="1" applyAlignment="1">
      <alignment horizontal="center"/>
      <protection/>
    </xf>
    <xf numFmtId="0" fontId="20" fillId="0" borderId="68" xfId="46" applyFont="1" applyBorder="1" applyAlignment="1">
      <alignment horizontal="center"/>
      <protection/>
    </xf>
    <xf numFmtId="0" fontId="20" fillId="0" borderId="75" xfId="46" applyFont="1" applyBorder="1" applyAlignment="1">
      <alignment horizontal="center"/>
      <protection/>
    </xf>
    <xf numFmtId="0" fontId="20" fillId="0" borderId="104" xfId="46" applyFont="1" applyBorder="1" applyAlignment="1">
      <alignment horizontal="center"/>
      <protection/>
    </xf>
    <xf numFmtId="0" fontId="22" fillId="0" borderId="25" xfId="46" applyFont="1" applyBorder="1">
      <alignment/>
      <protection/>
    </xf>
    <xf numFmtId="37" fontId="22" fillId="0" borderId="18" xfId="46" applyNumberFormat="1" applyFont="1" applyBorder="1" applyProtection="1">
      <alignment/>
      <protection locked="0"/>
    </xf>
    <xf numFmtId="37" fontId="22" fillId="0" borderId="18" xfId="46" applyNumberFormat="1" applyFont="1" applyBorder="1">
      <alignment/>
      <protection/>
    </xf>
    <xf numFmtId="37" fontId="22" fillId="0" borderId="19" xfId="46" applyNumberFormat="1" applyFont="1" applyBorder="1">
      <alignment/>
      <protection/>
    </xf>
    <xf numFmtId="37" fontId="22" fillId="0" borderId="80" xfId="46" applyNumberFormat="1" applyFont="1" applyBorder="1" applyProtection="1">
      <alignment/>
      <protection locked="0"/>
    </xf>
    <xf numFmtId="0" fontId="22" fillId="0" borderId="26" xfId="46" applyFont="1" applyBorder="1">
      <alignment/>
      <protection/>
    </xf>
    <xf numFmtId="0" fontId="22" fillId="0" borderId="27" xfId="46" applyFont="1" applyBorder="1">
      <alignment/>
      <protection/>
    </xf>
    <xf numFmtId="37" fontId="22" fillId="0" borderId="27" xfId="46" applyNumberFormat="1" applyFont="1" applyBorder="1" applyProtection="1">
      <alignment/>
      <protection locked="0"/>
    </xf>
    <xf numFmtId="37" fontId="22" fillId="0" borderId="27" xfId="46" applyNumberFormat="1" applyFont="1" applyBorder="1">
      <alignment/>
      <protection/>
    </xf>
    <xf numFmtId="37" fontId="22" fillId="0" borderId="28" xfId="46" applyNumberFormat="1" applyFont="1" applyBorder="1">
      <alignment/>
      <protection/>
    </xf>
    <xf numFmtId="37" fontId="22" fillId="0" borderId="84" xfId="46" applyNumberFormat="1" applyFont="1" applyBorder="1" applyProtection="1">
      <alignment/>
      <protection locked="0"/>
    </xf>
    <xf numFmtId="0" fontId="22" fillId="0" borderId="0" xfId="46" applyFont="1" applyBorder="1">
      <alignment/>
      <protection/>
    </xf>
    <xf numFmtId="37" fontId="22" fillId="0" borderId="0" xfId="46" applyNumberFormat="1" applyFont="1" applyBorder="1" applyProtection="1">
      <alignment/>
      <protection locked="0"/>
    </xf>
    <xf numFmtId="37" fontId="22" fillId="0" borderId="0" xfId="46" applyNumberFormat="1" applyFont="1" applyBorder="1">
      <alignment/>
      <protection/>
    </xf>
    <xf numFmtId="0" fontId="22" fillId="0" borderId="11" xfId="46" applyFont="1" applyBorder="1">
      <alignment/>
      <protection/>
    </xf>
    <xf numFmtId="37" fontId="22" fillId="0" borderId="11" xfId="46" applyNumberFormat="1" applyFont="1" applyBorder="1">
      <alignment/>
      <protection/>
    </xf>
    <xf numFmtId="0" fontId="22" fillId="0" borderId="24" xfId="46" applyFont="1" applyBorder="1">
      <alignment/>
      <protection/>
    </xf>
    <xf numFmtId="37" fontId="22" fillId="0" borderId="16" xfId="46" applyNumberFormat="1" applyFont="1" applyBorder="1">
      <alignment/>
      <protection/>
    </xf>
    <xf numFmtId="37" fontId="22" fillId="0" borderId="17" xfId="46" applyNumberFormat="1" applyFont="1" applyBorder="1">
      <alignment/>
      <protection/>
    </xf>
    <xf numFmtId="0" fontId="22" fillId="0" borderId="22" xfId="46" applyFont="1" applyBorder="1">
      <alignment/>
      <protection/>
    </xf>
    <xf numFmtId="37" fontId="22" fillId="0" borderId="10" xfId="46" applyNumberFormat="1" applyFont="1" applyBorder="1">
      <alignment/>
      <protection/>
    </xf>
    <xf numFmtId="0" fontId="22" fillId="0" borderId="12" xfId="46" applyFont="1" applyBorder="1">
      <alignment/>
      <protection/>
    </xf>
    <xf numFmtId="0" fontId="28" fillId="0" borderId="0" xfId="46" applyFont="1" applyFill="1" applyBorder="1">
      <alignment/>
      <protection/>
    </xf>
    <xf numFmtId="0" fontId="20" fillId="33" borderId="10" xfId="46" applyFont="1" applyFill="1" applyBorder="1">
      <alignment/>
      <protection/>
    </xf>
    <xf numFmtId="0" fontId="27" fillId="0" borderId="0" xfId="46" applyFont="1" applyFill="1" applyBorder="1">
      <alignment/>
      <protection/>
    </xf>
    <xf numFmtId="37" fontId="22" fillId="0" borderId="10" xfId="46" applyNumberFormat="1" applyFont="1" applyBorder="1" applyProtection="1">
      <alignment/>
      <protection locked="0"/>
    </xf>
    <xf numFmtId="0" fontId="22" fillId="0" borderId="0" xfId="46" applyFont="1" applyBorder="1" applyProtection="1">
      <alignment/>
      <protection locked="0"/>
    </xf>
    <xf numFmtId="0" fontId="22" fillId="0" borderId="20" xfId="46" applyFont="1" applyBorder="1">
      <alignment/>
      <protection/>
    </xf>
    <xf numFmtId="37" fontId="22" fillId="0" borderId="100" xfId="46" applyNumberFormat="1" applyFont="1" applyBorder="1" applyProtection="1">
      <alignment/>
      <protection locked="0"/>
    </xf>
    <xf numFmtId="0" fontId="20" fillId="0" borderId="0" xfId="46" applyFont="1" applyFill="1" applyBorder="1" applyAlignment="1">
      <alignment horizontal="left"/>
      <protection/>
    </xf>
    <xf numFmtId="14" fontId="20" fillId="0" borderId="0" xfId="46" applyNumberFormat="1" applyFont="1" applyFill="1" applyBorder="1" applyAlignment="1">
      <alignment horizontal="left"/>
      <protection/>
    </xf>
    <xf numFmtId="37" fontId="22" fillId="0" borderId="116" xfId="46" applyNumberFormat="1" applyFont="1" applyBorder="1">
      <alignment/>
      <protection/>
    </xf>
    <xf numFmtId="0" fontId="22" fillId="36" borderId="0" xfId="47" applyFont="1" applyFill="1">
      <alignment/>
      <protection/>
    </xf>
    <xf numFmtId="0" fontId="11" fillId="36" borderId="0" xfId="47" applyFont="1" applyFill="1">
      <alignment/>
      <protection/>
    </xf>
    <xf numFmtId="0" fontId="20" fillId="37" borderId="21" xfId="47" applyFont="1" applyFill="1" applyBorder="1" applyAlignment="1" applyProtection="1">
      <alignment/>
      <protection locked="0"/>
    </xf>
    <xf numFmtId="0" fontId="20" fillId="37" borderId="22" xfId="47" applyFont="1" applyFill="1" applyBorder="1" applyAlignment="1">
      <alignment/>
      <protection/>
    </xf>
    <xf numFmtId="0" fontId="20" fillId="37" borderId="12" xfId="47" applyFont="1" applyFill="1" applyBorder="1" applyAlignment="1">
      <alignment/>
      <protection/>
    </xf>
    <xf numFmtId="0" fontId="20" fillId="37" borderId="11" xfId="47" applyFont="1" applyFill="1" applyBorder="1">
      <alignment/>
      <protection/>
    </xf>
    <xf numFmtId="0" fontId="12" fillId="37" borderId="11" xfId="47" applyFont="1" applyFill="1" applyBorder="1">
      <alignment/>
      <protection/>
    </xf>
    <xf numFmtId="14" fontId="20" fillId="37" borderId="30" xfId="47" applyNumberFormat="1" applyFont="1" applyFill="1" applyBorder="1" applyAlignment="1">
      <alignment horizontal="right"/>
      <protection/>
    </xf>
    <xf numFmtId="0" fontId="23" fillId="36" borderId="0" xfId="47" applyFont="1" applyFill="1" applyBorder="1" applyAlignment="1">
      <alignment horizontal="left" vertical="center" wrapText="1"/>
      <protection/>
    </xf>
    <xf numFmtId="0" fontId="20" fillId="36" borderId="16" xfId="47" applyFont="1" applyFill="1" applyBorder="1" applyAlignment="1">
      <alignment horizontal="center"/>
      <protection/>
    </xf>
    <xf numFmtId="0" fontId="20" fillId="36" borderId="119" xfId="47" applyFont="1" applyFill="1" applyBorder="1" applyAlignment="1">
      <alignment horizontal="center"/>
      <protection/>
    </xf>
    <xf numFmtId="0" fontId="20" fillId="36" borderId="17" xfId="47" applyFont="1" applyFill="1" applyBorder="1" applyAlignment="1">
      <alignment horizontal="center"/>
      <protection/>
    </xf>
    <xf numFmtId="184" fontId="20" fillId="36" borderId="24" xfId="47" applyNumberFormat="1" applyFont="1" applyFill="1" applyBorder="1" applyAlignment="1" applyProtection="1">
      <alignment horizontal="center"/>
      <protection locked="0"/>
    </xf>
    <xf numFmtId="184" fontId="20" fillId="36" borderId="17" xfId="47" applyNumberFormat="1" applyFont="1" applyFill="1" applyBorder="1" applyAlignment="1" applyProtection="1">
      <alignment horizontal="center"/>
      <protection locked="0"/>
    </xf>
    <xf numFmtId="184" fontId="22" fillId="38" borderId="18" xfId="47" applyNumberFormat="1" applyFont="1" applyFill="1" applyBorder="1" applyProtection="1">
      <alignment/>
      <protection locked="0"/>
    </xf>
    <xf numFmtId="184" fontId="20" fillId="36" borderId="19" xfId="47" applyNumberFormat="1" applyFont="1" applyFill="1" applyBorder="1">
      <alignment/>
      <protection/>
    </xf>
    <xf numFmtId="184" fontId="22" fillId="36" borderId="25" xfId="47" applyNumberFormat="1" applyFont="1" applyFill="1" applyBorder="1" applyProtection="1">
      <alignment/>
      <protection locked="0"/>
    </xf>
    <xf numFmtId="184" fontId="22" fillId="36" borderId="19" xfId="47" applyNumberFormat="1" applyFont="1" applyFill="1" applyBorder="1" applyProtection="1">
      <alignment/>
      <protection locked="0"/>
    </xf>
    <xf numFmtId="0" fontId="22" fillId="36" borderId="79" xfId="47" applyFont="1" applyFill="1" applyBorder="1" applyAlignment="1">
      <alignment/>
      <protection/>
    </xf>
    <xf numFmtId="0" fontId="22" fillId="36" borderId="33" xfId="47" applyFont="1" applyFill="1" applyBorder="1" applyAlignment="1">
      <alignment/>
      <protection/>
    </xf>
    <xf numFmtId="0" fontId="22" fillId="36" borderId="80" xfId="47" applyFont="1" applyFill="1" applyBorder="1" applyAlignment="1">
      <alignment/>
      <protection/>
    </xf>
    <xf numFmtId="184" fontId="22" fillId="36" borderId="18" xfId="47" applyNumberFormat="1" applyFont="1" applyFill="1" applyBorder="1" applyProtection="1">
      <alignment/>
      <protection locked="0"/>
    </xf>
    <xf numFmtId="184" fontId="22" fillId="36" borderId="26" xfId="47" applyNumberFormat="1" applyFont="1" applyFill="1" applyBorder="1" applyProtection="1">
      <alignment/>
      <protection locked="0"/>
    </xf>
    <xf numFmtId="184" fontId="22" fillId="36" borderId="28" xfId="47" applyNumberFormat="1" applyFont="1" applyFill="1" applyBorder="1" applyProtection="1">
      <alignment/>
      <protection locked="0"/>
    </xf>
    <xf numFmtId="0" fontId="20" fillId="36" borderId="23" xfId="47" applyFont="1" applyFill="1" applyBorder="1">
      <alignment/>
      <protection/>
    </xf>
    <xf numFmtId="0" fontId="20" fillId="36" borderId="23" xfId="47" applyFont="1" applyFill="1" applyBorder="1" applyAlignment="1" quotePrefix="1">
      <alignment horizontal="center"/>
      <protection/>
    </xf>
    <xf numFmtId="184" fontId="20" fillId="36" borderId="23" xfId="47" applyNumberFormat="1" applyFont="1" applyFill="1" applyBorder="1" applyProtection="1">
      <alignment/>
      <protection locked="0"/>
    </xf>
    <xf numFmtId="184" fontId="20" fillId="36" borderId="23" xfId="47" applyNumberFormat="1" applyFont="1" applyFill="1" applyBorder="1">
      <alignment/>
      <protection/>
    </xf>
    <xf numFmtId="184" fontId="22" fillId="36" borderId="0" xfId="47" applyNumberFormat="1" applyFont="1" applyFill="1">
      <alignment/>
      <protection/>
    </xf>
    <xf numFmtId="0" fontId="20" fillId="36" borderId="0" xfId="47" applyFont="1" applyFill="1">
      <alignment/>
      <protection/>
    </xf>
    <xf numFmtId="0" fontId="22" fillId="36" borderId="31" xfId="47" applyFont="1" applyFill="1" applyBorder="1" applyAlignment="1">
      <alignment horizontal="left"/>
      <protection/>
    </xf>
    <xf numFmtId="0" fontId="22" fillId="36" borderId="23" xfId="47" applyFont="1" applyFill="1" applyBorder="1" applyAlignment="1">
      <alignment horizontal="left"/>
      <protection/>
    </xf>
    <xf numFmtId="184" fontId="22" fillId="38" borderId="130" xfId="47" applyNumberFormat="1" applyFont="1" applyFill="1" applyBorder="1" applyProtection="1">
      <alignment/>
      <protection locked="0"/>
    </xf>
    <xf numFmtId="184" fontId="20" fillId="36" borderId="32" xfId="47" applyNumberFormat="1" applyFont="1" applyFill="1" applyBorder="1">
      <alignment/>
      <protection/>
    </xf>
    <xf numFmtId="184" fontId="22" fillId="36" borderId="131" xfId="47" applyNumberFormat="1" applyFont="1" applyFill="1" applyBorder="1" applyProtection="1">
      <alignment/>
      <protection locked="0"/>
    </xf>
    <xf numFmtId="184" fontId="22" fillId="36" borderId="132" xfId="47" applyNumberFormat="1" applyFont="1" applyFill="1" applyBorder="1" applyProtection="1">
      <alignment/>
      <protection locked="0"/>
    </xf>
    <xf numFmtId="0" fontId="12" fillId="36" borderId="0" xfId="47" applyFont="1" applyFill="1">
      <alignment/>
      <protection/>
    </xf>
    <xf numFmtId="0" fontId="20" fillId="36" borderId="15" xfId="47" applyFont="1" applyFill="1" applyBorder="1">
      <alignment/>
      <protection/>
    </xf>
    <xf numFmtId="0" fontId="20" fillId="36" borderId="15" xfId="47" applyFont="1" applyFill="1" applyBorder="1" applyAlignment="1" quotePrefix="1">
      <alignment horizontal="center"/>
      <protection/>
    </xf>
    <xf numFmtId="184" fontId="20" fillId="36" borderId="15" xfId="47" applyNumberFormat="1" applyFont="1" applyFill="1" applyBorder="1" applyProtection="1">
      <alignment/>
      <protection locked="0"/>
    </xf>
    <xf numFmtId="184" fontId="20" fillId="36" borderId="15" xfId="47" applyNumberFormat="1" applyFont="1" applyFill="1" applyBorder="1">
      <alignment/>
      <protection/>
    </xf>
    <xf numFmtId="0" fontId="22" fillId="36" borderId="16" xfId="47" applyFont="1" applyFill="1" applyBorder="1" applyAlignment="1" quotePrefix="1">
      <alignment horizontal="center"/>
      <protection/>
    </xf>
    <xf numFmtId="184" fontId="22" fillId="36" borderId="16" xfId="47" applyNumberFormat="1" applyFont="1" applyFill="1" applyBorder="1" applyProtection="1">
      <alignment/>
      <protection locked="0"/>
    </xf>
    <xf numFmtId="184" fontId="20" fillId="36" borderId="17" xfId="47" applyNumberFormat="1" applyFont="1" applyFill="1" applyBorder="1">
      <alignment/>
      <protection/>
    </xf>
    <xf numFmtId="184" fontId="22" fillId="36" borderId="24" xfId="47" applyNumberFormat="1" applyFont="1" applyFill="1" applyBorder="1" applyProtection="1">
      <alignment/>
      <protection locked="0"/>
    </xf>
    <xf numFmtId="184" fontId="22" fillId="36" borderId="17" xfId="47" applyNumberFormat="1" applyFont="1" applyFill="1" applyBorder="1" applyAlignment="1" applyProtection="1">
      <alignment/>
      <protection locked="0"/>
    </xf>
    <xf numFmtId="0" fontId="22" fillId="36" borderId="18" xfId="47" applyFont="1" applyFill="1" applyBorder="1" applyAlignment="1" quotePrefix="1">
      <alignment horizontal="center"/>
      <protection/>
    </xf>
    <xf numFmtId="184" fontId="22" fillId="38" borderId="18" xfId="47" applyNumberFormat="1" applyFont="1" applyFill="1" applyBorder="1">
      <alignment/>
      <protection/>
    </xf>
    <xf numFmtId="0" fontId="20" fillId="36" borderId="27" xfId="47" applyFont="1" applyFill="1" applyBorder="1" applyAlignment="1" quotePrefix="1">
      <alignment horizontal="center"/>
      <protection/>
    </xf>
    <xf numFmtId="184" fontId="20" fillId="36" borderId="27" xfId="47" applyNumberFormat="1" applyFont="1" applyFill="1" applyBorder="1">
      <alignment/>
      <protection/>
    </xf>
    <xf numFmtId="184" fontId="20" fillId="36" borderId="28" xfId="47" applyNumberFormat="1" applyFont="1" applyFill="1" applyBorder="1">
      <alignment/>
      <protection/>
    </xf>
    <xf numFmtId="184" fontId="22" fillId="38" borderId="132" xfId="47" applyNumberFormat="1" applyFont="1" applyFill="1" applyBorder="1" applyProtection="1">
      <alignment/>
      <protection locked="0"/>
    </xf>
    <xf numFmtId="184" fontId="20" fillId="36" borderId="132" xfId="47" applyNumberFormat="1" applyFont="1" applyFill="1" applyBorder="1">
      <alignment/>
      <protection/>
    </xf>
    <xf numFmtId="0" fontId="22" fillId="36" borderId="0" xfId="47" applyFont="1" applyFill="1" applyBorder="1">
      <alignment/>
      <protection/>
    </xf>
    <xf numFmtId="0" fontId="20" fillId="36" borderId="0" xfId="47" applyFont="1" applyFill="1" applyBorder="1" applyAlignment="1" quotePrefix="1">
      <alignment horizontal="center"/>
      <protection/>
    </xf>
    <xf numFmtId="184" fontId="20" fillId="36" borderId="0" xfId="47" applyNumberFormat="1" applyFont="1" applyFill="1" applyBorder="1">
      <alignment/>
      <protection/>
    </xf>
    <xf numFmtId="0" fontId="22" fillId="37" borderId="10" xfId="47" applyFont="1" applyFill="1" applyBorder="1" applyAlignment="1">
      <alignment/>
      <protection/>
    </xf>
    <xf numFmtId="0" fontId="20" fillId="37" borderId="10" xfId="47" applyFont="1" applyFill="1" applyBorder="1">
      <alignment/>
      <protection/>
    </xf>
    <xf numFmtId="0" fontId="22" fillId="36" borderId="31" xfId="47" applyFont="1" applyFill="1" applyBorder="1" applyAlignment="1">
      <alignment/>
      <protection/>
    </xf>
    <xf numFmtId="14" fontId="22" fillId="38" borderId="130" xfId="47" applyNumberFormat="1" applyFont="1" applyFill="1" applyBorder="1">
      <alignment/>
      <protection/>
    </xf>
    <xf numFmtId="0" fontId="11" fillId="36" borderId="0" xfId="47" applyFont="1" applyFill="1" applyBorder="1">
      <alignment/>
      <protection/>
    </xf>
    <xf numFmtId="0" fontId="22" fillId="36" borderId="0" xfId="50" applyFont="1" applyFill="1">
      <alignment/>
      <protection/>
    </xf>
    <xf numFmtId="0" fontId="9" fillId="36" borderId="0" xfId="50" applyFont="1" applyFill="1">
      <alignment/>
      <protection/>
    </xf>
    <xf numFmtId="0" fontId="20" fillId="36" borderId="0" xfId="50" applyFont="1" applyFill="1" applyBorder="1">
      <alignment/>
      <protection/>
    </xf>
    <xf numFmtId="0" fontId="24" fillId="36" borderId="0" xfId="50" applyFont="1" applyFill="1" applyBorder="1">
      <alignment/>
      <protection/>
    </xf>
    <xf numFmtId="0" fontId="22" fillId="36" borderId="0" xfId="50" applyFont="1" applyFill="1" applyBorder="1">
      <alignment/>
      <protection/>
    </xf>
    <xf numFmtId="0" fontId="22" fillId="36" borderId="0" xfId="50" applyFont="1" applyFill="1" applyBorder="1" applyAlignment="1" quotePrefix="1">
      <alignment horizontal="left"/>
      <protection/>
    </xf>
    <xf numFmtId="0" fontId="11" fillId="36" borderId="0" xfId="50" applyFont="1" applyFill="1">
      <alignment/>
      <protection/>
    </xf>
    <xf numFmtId="0" fontId="20" fillId="37" borderId="10" xfId="50" applyFont="1" applyFill="1" applyBorder="1" applyAlignment="1">
      <alignment horizontal="center"/>
      <protection/>
    </xf>
    <xf numFmtId="184" fontId="22" fillId="38" borderId="16" xfId="50" applyNumberFormat="1" applyFont="1" applyFill="1" applyBorder="1" applyProtection="1">
      <alignment/>
      <protection locked="0"/>
    </xf>
    <xf numFmtId="184" fontId="22" fillId="36" borderId="17" xfId="50" applyNumberFormat="1" applyFont="1" applyFill="1" applyBorder="1">
      <alignment/>
      <protection/>
    </xf>
    <xf numFmtId="184" fontId="22" fillId="38" borderId="27" xfId="50" applyNumberFormat="1" applyFont="1" applyFill="1" applyBorder="1" applyProtection="1">
      <alignment/>
      <protection locked="0"/>
    </xf>
    <xf numFmtId="184" fontId="22" fillId="36" borderId="28" xfId="50" applyNumberFormat="1" applyFont="1" applyFill="1" applyBorder="1">
      <alignment/>
      <protection/>
    </xf>
    <xf numFmtId="184" fontId="22" fillId="36" borderId="36" xfId="50" applyNumberFormat="1" applyFont="1" applyFill="1" applyBorder="1">
      <alignment/>
      <protection/>
    </xf>
    <xf numFmtId="184" fontId="22" fillId="36" borderId="37" xfId="50" applyNumberFormat="1" applyFont="1" applyFill="1" applyBorder="1">
      <alignment/>
      <protection/>
    </xf>
    <xf numFmtId="0" fontId="22" fillId="36" borderId="0" xfId="50" applyFont="1" applyFill="1" applyBorder="1" applyAlignment="1">
      <alignment horizontal="left"/>
      <protection/>
    </xf>
    <xf numFmtId="184" fontId="22" fillId="36" borderId="11" xfId="50" applyNumberFormat="1" applyFont="1" applyFill="1" applyBorder="1">
      <alignment/>
      <protection/>
    </xf>
    <xf numFmtId="184" fontId="22" fillId="36" borderId="23" xfId="50" applyNumberFormat="1" applyFont="1" applyFill="1" applyBorder="1">
      <alignment/>
      <protection/>
    </xf>
    <xf numFmtId="184" fontId="22" fillId="38" borderId="130" xfId="50" applyNumberFormat="1" applyFont="1" applyFill="1" applyBorder="1" applyProtection="1">
      <alignment/>
      <protection locked="0"/>
    </xf>
    <xf numFmtId="184" fontId="22" fillId="36" borderId="132" xfId="50" applyNumberFormat="1" applyFont="1" applyFill="1" applyBorder="1">
      <alignment/>
      <protection/>
    </xf>
    <xf numFmtId="184" fontId="22" fillId="38" borderId="18" xfId="50" applyNumberFormat="1" applyFont="1" applyFill="1" applyBorder="1" applyProtection="1">
      <alignment/>
      <protection locked="0"/>
    </xf>
    <xf numFmtId="184" fontId="22" fillId="36" borderId="19" xfId="50" applyNumberFormat="1" applyFont="1" applyFill="1" applyBorder="1">
      <alignment/>
      <protection/>
    </xf>
    <xf numFmtId="0" fontId="11" fillId="36" borderId="20" xfId="47" applyFont="1" applyFill="1" applyBorder="1">
      <alignment/>
      <protection/>
    </xf>
    <xf numFmtId="0" fontId="22" fillId="36" borderId="0" xfId="47" applyFont="1" applyFill="1" applyBorder="1" applyAlignment="1" quotePrefix="1">
      <alignment horizontal="left"/>
      <protection/>
    </xf>
    <xf numFmtId="0" fontId="20" fillId="37" borderId="10" xfId="47" applyFont="1" applyFill="1" applyBorder="1" applyAlignment="1">
      <alignment vertical="center"/>
      <protection/>
    </xf>
    <xf numFmtId="0" fontId="20" fillId="37" borderId="10" xfId="47" applyFont="1" applyFill="1" applyBorder="1" applyAlignment="1">
      <alignment vertical="center" wrapText="1"/>
      <protection/>
    </xf>
    <xf numFmtId="0" fontId="20" fillId="37" borderId="10" xfId="47" applyFont="1" applyFill="1" applyBorder="1" applyAlignment="1">
      <alignment horizontal="center" vertical="center" wrapText="1"/>
      <protection/>
    </xf>
    <xf numFmtId="0" fontId="22" fillId="38" borderId="78" xfId="47" applyFont="1" applyFill="1" applyBorder="1" applyAlignment="1">
      <alignment horizontal="left"/>
      <protection/>
    </xf>
    <xf numFmtId="0" fontId="22" fillId="38" borderId="68" xfId="47" applyFont="1" applyFill="1" applyBorder="1" applyAlignment="1">
      <alignment horizontal="left"/>
      <protection/>
    </xf>
    <xf numFmtId="4" fontId="22" fillId="38" borderId="68" xfId="47" applyNumberFormat="1" applyFont="1" applyFill="1" applyBorder="1" applyAlignment="1">
      <alignment horizontal="right"/>
      <protection/>
    </xf>
    <xf numFmtId="4" fontId="22" fillId="38" borderId="133" xfId="47" applyNumberFormat="1" applyFont="1" applyFill="1" applyBorder="1" applyAlignment="1">
      <alignment horizontal="right"/>
      <protection/>
    </xf>
    <xf numFmtId="4" fontId="22" fillId="36" borderId="75" xfId="47" applyNumberFormat="1" applyFont="1" applyFill="1" applyBorder="1">
      <alignment/>
      <protection/>
    </xf>
    <xf numFmtId="0" fontId="22" fillId="38" borderId="25" xfId="47" applyFont="1" applyFill="1" applyBorder="1" applyAlignment="1">
      <alignment horizontal="left"/>
      <protection/>
    </xf>
    <xf numFmtId="0" fontId="22" fillId="38" borderId="18" xfId="47" applyFont="1" applyFill="1" applyBorder="1" applyAlignment="1">
      <alignment horizontal="left"/>
      <protection/>
    </xf>
    <xf numFmtId="4" fontId="22" fillId="38" borderId="18" xfId="47" applyNumberFormat="1" applyFont="1" applyFill="1" applyBorder="1" applyAlignment="1">
      <alignment horizontal="right"/>
      <protection/>
    </xf>
    <xf numFmtId="4" fontId="22" fillId="38" borderId="81" xfId="47" applyNumberFormat="1" applyFont="1" applyFill="1" applyBorder="1" applyAlignment="1">
      <alignment horizontal="right"/>
      <protection/>
    </xf>
    <xf numFmtId="4" fontId="22" fillId="38" borderId="18" xfId="47" applyNumberFormat="1" applyFont="1" applyFill="1" applyBorder="1" applyAlignment="1" applyProtection="1">
      <alignment horizontal="right"/>
      <protection locked="0"/>
    </xf>
    <xf numFmtId="4" fontId="22" fillId="38" borderId="81" xfId="47" applyNumberFormat="1" applyFont="1" applyFill="1" applyBorder="1" applyAlignment="1" applyProtection="1">
      <alignment horizontal="right"/>
      <protection locked="0"/>
    </xf>
    <xf numFmtId="0" fontId="20" fillId="38" borderId="25" xfId="47" applyFont="1" applyFill="1" applyBorder="1" applyAlignment="1">
      <alignment horizontal="left"/>
      <protection/>
    </xf>
    <xf numFmtId="0" fontId="20" fillId="38" borderId="18" xfId="47" applyFont="1" applyFill="1" applyBorder="1" applyAlignment="1">
      <alignment horizontal="left"/>
      <protection/>
    </xf>
    <xf numFmtId="4" fontId="20" fillId="38" borderId="18" xfId="47" applyNumberFormat="1" applyFont="1" applyFill="1" applyBorder="1" applyAlignment="1" applyProtection="1">
      <alignment horizontal="right"/>
      <protection locked="0"/>
    </xf>
    <xf numFmtId="4" fontId="20" fillId="38" borderId="81" xfId="47" applyNumberFormat="1" applyFont="1" applyFill="1" applyBorder="1" applyAlignment="1" applyProtection="1">
      <alignment horizontal="right"/>
      <protection locked="0"/>
    </xf>
    <xf numFmtId="0" fontId="22" fillId="38" borderId="26" xfId="47" applyFont="1" applyFill="1" applyBorder="1" applyAlignment="1">
      <alignment horizontal="left"/>
      <protection/>
    </xf>
    <xf numFmtId="0" fontId="22" fillId="38" borderId="27" xfId="47" applyFont="1" applyFill="1" applyBorder="1" applyAlignment="1">
      <alignment horizontal="left"/>
      <protection/>
    </xf>
    <xf numFmtId="4" fontId="22" fillId="38" borderId="27" xfId="47" applyNumberFormat="1" applyFont="1" applyFill="1" applyBorder="1" applyAlignment="1">
      <alignment horizontal="right"/>
      <protection/>
    </xf>
    <xf numFmtId="4" fontId="22" fillId="38" borderId="27" xfId="47" applyNumberFormat="1" applyFont="1" applyFill="1" applyBorder="1" applyAlignment="1" applyProtection="1">
      <alignment horizontal="right"/>
      <protection locked="0"/>
    </xf>
    <xf numFmtId="4" fontId="22" fillId="38" borderId="134" xfId="47" applyNumberFormat="1" applyFont="1" applyFill="1" applyBorder="1" applyAlignment="1" applyProtection="1">
      <alignment horizontal="right"/>
      <protection locked="0"/>
    </xf>
    <xf numFmtId="3" fontId="20" fillId="36" borderId="130" xfId="47" applyNumberFormat="1" applyFont="1" applyFill="1" applyBorder="1" applyAlignment="1" quotePrefix="1">
      <alignment horizontal="right"/>
      <protection/>
    </xf>
    <xf numFmtId="3" fontId="20" fillId="36" borderId="132" xfId="47" applyNumberFormat="1" applyFont="1" applyFill="1" applyBorder="1" applyAlignment="1" quotePrefix="1">
      <alignment horizontal="right"/>
      <protection/>
    </xf>
    <xf numFmtId="0" fontId="22" fillId="36" borderId="0" xfId="47" applyFont="1" applyFill="1" applyBorder="1" applyAlignment="1">
      <alignment horizontal="left"/>
      <protection/>
    </xf>
    <xf numFmtId="184" fontId="22" fillId="36" borderId="0" xfId="47" applyNumberFormat="1" applyFont="1" applyFill="1" applyBorder="1" applyProtection="1">
      <alignment/>
      <protection locked="0"/>
    </xf>
    <xf numFmtId="0" fontId="20" fillId="36" borderId="0" xfId="47" applyFont="1" applyFill="1" applyBorder="1">
      <alignment/>
      <protection/>
    </xf>
    <xf numFmtId="3" fontId="20" fillId="36" borderId="16" xfId="47" applyNumberFormat="1" applyFont="1" applyFill="1" applyBorder="1">
      <alignment/>
      <protection/>
    </xf>
    <xf numFmtId="3" fontId="20" fillId="36" borderId="17" xfId="47" applyNumberFormat="1" applyFont="1" applyFill="1" applyBorder="1">
      <alignment/>
      <protection/>
    </xf>
    <xf numFmtId="3" fontId="20" fillId="36" borderId="27" xfId="47" applyNumberFormat="1" applyFont="1" applyFill="1" applyBorder="1">
      <alignment/>
      <protection/>
    </xf>
    <xf numFmtId="3" fontId="20" fillId="36" borderId="28" xfId="47" applyNumberFormat="1" applyFont="1" applyFill="1" applyBorder="1">
      <alignment/>
      <protection/>
    </xf>
    <xf numFmtId="184" fontId="20" fillId="36" borderId="130" xfId="47" applyNumberFormat="1" applyFont="1" applyFill="1" applyBorder="1" applyAlignment="1">
      <alignment horizontal="right"/>
      <protection/>
    </xf>
    <xf numFmtId="184" fontId="20" fillId="36" borderId="132" xfId="47" applyNumberFormat="1" applyFont="1" applyFill="1" applyBorder="1" applyAlignment="1">
      <alignment horizontal="right"/>
      <protection/>
    </xf>
    <xf numFmtId="0" fontId="20" fillId="37" borderId="31" xfId="47" applyFont="1" applyFill="1" applyBorder="1" applyAlignment="1">
      <alignment horizontal="left"/>
      <protection/>
    </xf>
    <xf numFmtId="0" fontId="22" fillId="37" borderId="23" xfId="47" applyFont="1" applyFill="1" applyBorder="1" applyAlignment="1">
      <alignment horizontal="left"/>
      <protection/>
    </xf>
    <xf numFmtId="0" fontId="22" fillId="37" borderId="23" xfId="47" applyFont="1" applyFill="1" applyBorder="1" applyAlignment="1">
      <alignment horizontal="left" vertical="top"/>
      <protection/>
    </xf>
    <xf numFmtId="0" fontId="22" fillId="37" borderId="32" xfId="47" applyFont="1" applyFill="1" applyBorder="1" applyAlignment="1">
      <alignment horizontal="left" vertical="top"/>
      <protection/>
    </xf>
    <xf numFmtId="0" fontId="20" fillId="37" borderId="0" xfId="47" applyFont="1" applyFill="1" applyBorder="1" applyAlignment="1">
      <alignment/>
      <protection/>
    </xf>
    <xf numFmtId="184" fontId="22" fillId="38" borderId="119" xfId="50" applyNumberFormat="1" applyFont="1" applyFill="1" applyBorder="1" applyProtection="1">
      <alignment/>
      <protection locked="0"/>
    </xf>
    <xf numFmtId="184" fontId="22" fillId="38" borderId="134" xfId="50" applyNumberFormat="1" applyFont="1" applyFill="1" applyBorder="1" applyProtection="1">
      <alignment/>
      <protection locked="0"/>
    </xf>
    <xf numFmtId="184" fontId="22" fillId="38" borderId="135" xfId="50" applyNumberFormat="1" applyFont="1" applyFill="1" applyBorder="1" applyProtection="1">
      <alignment/>
      <protection locked="0"/>
    </xf>
    <xf numFmtId="184" fontId="22" fillId="38" borderId="133" xfId="50" applyNumberFormat="1" applyFont="1" applyFill="1" applyBorder="1" applyProtection="1">
      <alignment/>
      <protection locked="0"/>
    </xf>
    <xf numFmtId="0" fontId="20" fillId="37" borderId="20" xfId="47" applyFont="1" applyFill="1" applyBorder="1" applyAlignment="1">
      <alignment/>
      <protection/>
    </xf>
    <xf numFmtId="14" fontId="20" fillId="37" borderId="11" xfId="47" applyNumberFormat="1" applyFont="1" applyFill="1" applyBorder="1" applyAlignment="1">
      <alignment/>
      <protection/>
    </xf>
    <xf numFmtId="14" fontId="20" fillId="37" borderId="30" xfId="47" applyNumberFormat="1" applyFont="1" applyFill="1" applyBorder="1" applyAlignment="1">
      <alignment/>
      <protection/>
    </xf>
    <xf numFmtId="184" fontId="22" fillId="36" borderId="75" xfId="50" applyNumberFormat="1" applyFont="1" applyFill="1" applyBorder="1">
      <alignment/>
      <protection/>
    </xf>
    <xf numFmtId="0" fontId="0" fillId="2" borderId="21" xfId="0" applyFill="1" applyBorder="1" applyAlignment="1">
      <alignment/>
    </xf>
    <xf numFmtId="0" fontId="0" fillId="2" borderId="15" xfId="0" applyFill="1" applyBorder="1" applyAlignment="1">
      <alignment/>
    </xf>
    <xf numFmtId="0" fontId="0" fillId="2" borderId="14" xfId="0" applyFill="1" applyBorder="1" applyAlignment="1">
      <alignment/>
    </xf>
    <xf numFmtId="0" fontId="0" fillId="2" borderId="0" xfId="0" applyFill="1" applyBorder="1" applyAlignment="1">
      <alignment/>
    </xf>
    <xf numFmtId="0" fontId="74" fillId="2" borderId="22" xfId="0" applyFont="1" applyFill="1" applyBorder="1" applyAlignment="1">
      <alignment wrapText="1"/>
    </xf>
    <xf numFmtId="0" fontId="75" fillId="2" borderId="100" xfId="0" applyFont="1" applyFill="1" applyBorder="1" applyAlignment="1">
      <alignment/>
    </xf>
    <xf numFmtId="0" fontId="0" fillId="2" borderId="13" xfId="0" applyFill="1" applyBorder="1" applyAlignment="1">
      <alignment/>
    </xf>
    <xf numFmtId="0" fontId="0" fillId="2" borderId="22" xfId="0" applyFill="1" applyBorder="1" applyAlignment="1">
      <alignment/>
    </xf>
    <xf numFmtId="0" fontId="0" fillId="2" borderId="20" xfId="0" applyFill="1" applyBorder="1" applyAlignment="1">
      <alignment/>
    </xf>
    <xf numFmtId="0" fontId="76" fillId="2" borderId="22" xfId="0" applyFont="1" applyFill="1" applyBorder="1" applyAlignment="1">
      <alignment wrapText="1"/>
    </xf>
    <xf numFmtId="0" fontId="75" fillId="2" borderId="21" xfId="0" applyFont="1" applyFill="1" applyBorder="1" applyAlignment="1">
      <alignment/>
    </xf>
    <xf numFmtId="0" fontId="76" fillId="2" borderId="13" xfId="0" applyFont="1" applyFill="1" applyBorder="1" applyAlignment="1">
      <alignment wrapText="1"/>
    </xf>
    <xf numFmtId="0" fontId="0" fillId="0" borderId="95" xfId="0" applyFill="1" applyBorder="1" applyAlignment="1">
      <alignment/>
    </xf>
    <xf numFmtId="0" fontId="75" fillId="2" borderId="22" xfId="0" applyFont="1" applyFill="1" applyBorder="1" applyAlignment="1">
      <alignment/>
    </xf>
    <xf numFmtId="0" fontId="76" fillId="2" borderId="13" xfId="0" applyFont="1" applyFill="1" applyBorder="1" applyAlignment="1">
      <alignment/>
    </xf>
    <xf numFmtId="14" fontId="0" fillId="0" borderId="95" xfId="0" applyNumberFormat="1" applyFill="1" applyBorder="1" applyAlignment="1">
      <alignment horizontal="left"/>
    </xf>
    <xf numFmtId="0" fontId="0" fillId="2" borderId="11" xfId="0" applyFill="1" applyBorder="1" applyAlignment="1">
      <alignment/>
    </xf>
    <xf numFmtId="42" fontId="0" fillId="0" borderId="10" xfId="0" applyNumberFormat="1" applyFill="1" applyBorder="1" applyAlignment="1">
      <alignment/>
    </xf>
    <xf numFmtId="0" fontId="0" fillId="0" borderId="10" xfId="0" applyFill="1" applyBorder="1" applyAlignment="1">
      <alignment/>
    </xf>
    <xf numFmtId="214" fontId="0" fillId="2" borderId="0" xfId="0" applyNumberFormat="1" applyFill="1" applyBorder="1" applyAlignment="1">
      <alignment/>
    </xf>
    <xf numFmtId="0" fontId="0" fillId="2" borderId="31" xfId="0" applyFill="1" applyBorder="1" applyAlignment="1">
      <alignment/>
    </xf>
    <xf numFmtId="0" fontId="0" fillId="2" borderId="23" xfId="0" applyFill="1" applyBorder="1" applyAlignment="1">
      <alignment/>
    </xf>
    <xf numFmtId="44" fontId="0" fillId="0" borderId="136" xfId="0" applyNumberFormat="1" applyFill="1" applyBorder="1" applyAlignment="1">
      <alignment/>
    </xf>
    <xf numFmtId="0" fontId="0" fillId="2" borderId="0" xfId="0" applyFill="1" applyBorder="1" applyAlignment="1">
      <alignment horizontal="center" wrapText="1"/>
    </xf>
    <xf numFmtId="0" fontId="0" fillId="2" borderId="0" xfId="0" applyFill="1" applyBorder="1" applyAlignment="1">
      <alignment horizontal="right"/>
    </xf>
    <xf numFmtId="44" fontId="0" fillId="0" borderId="137" xfId="0" applyNumberFormat="1" applyFill="1" applyBorder="1" applyAlignment="1">
      <alignment/>
    </xf>
    <xf numFmtId="0" fontId="0" fillId="2" borderId="100" xfId="0" applyFill="1" applyBorder="1" applyAlignment="1">
      <alignment wrapText="1"/>
    </xf>
    <xf numFmtId="0" fontId="0" fillId="2" borderId="21" xfId="0" applyFill="1" applyBorder="1" applyAlignment="1">
      <alignment horizontal="center" wrapText="1"/>
    </xf>
    <xf numFmtId="0" fontId="0" fillId="2" borderId="10" xfId="0" applyFill="1" applyBorder="1" applyAlignment="1">
      <alignment horizontal="center" wrapText="1"/>
    </xf>
    <xf numFmtId="42" fontId="0" fillId="0" borderId="100" xfId="0" applyNumberFormat="1" applyFill="1" applyBorder="1" applyAlignment="1">
      <alignment/>
    </xf>
    <xf numFmtId="214" fontId="0" fillId="2" borderId="22" xfId="0" applyNumberFormat="1" applyFill="1" applyBorder="1" applyAlignment="1">
      <alignment horizontal="left"/>
    </xf>
    <xf numFmtId="0" fontId="0" fillId="0" borderId="100" xfId="0" applyFill="1" applyBorder="1" applyAlignment="1">
      <alignment/>
    </xf>
    <xf numFmtId="42" fontId="0" fillId="2" borderId="14" xfId="0" applyNumberFormat="1" applyFill="1" applyBorder="1" applyAlignment="1" applyProtection="1">
      <alignment/>
      <protection/>
    </xf>
    <xf numFmtId="42" fontId="0" fillId="0" borderId="13" xfId="0" applyNumberFormat="1" applyFill="1" applyBorder="1" applyAlignment="1">
      <alignment/>
    </xf>
    <xf numFmtId="44" fontId="0" fillId="0" borderId="138" xfId="0" applyNumberFormat="1" applyFill="1" applyBorder="1" applyAlignment="1">
      <alignment/>
    </xf>
    <xf numFmtId="0" fontId="0" fillId="0" borderId="13" xfId="0" applyFill="1" applyBorder="1" applyAlignment="1">
      <alignment/>
    </xf>
    <xf numFmtId="42" fontId="0" fillId="2" borderId="20" xfId="0" applyNumberFormat="1" applyFill="1" applyBorder="1" applyAlignment="1" applyProtection="1">
      <alignment/>
      <protection/>
    </xf>
    <xf numFmtId="214" fontId="0" fillId="2" borderId="126" xfId="0" applyNumberFormat="1" applyFill="1" applyBorder="1" applyAlignment="1">
      <alignment/>
    </xf>
    <xf numFmtId="44" fontId="0" fillId="2" borderId="127" xfId="0" applyNumberFormat="1" applyFill="1" applyBorder="1" applyAlignment="1">
      <alignment/>
    </xf>
    <xf numFmtId="0" fontId="0" fillId="2" borderId="126" xfId="0" applyFill="1" applyBorder="1" applyAlignment="1">
      <alignment/>
    </xf>
    <xf numFmtId="42" fontId="0" fillId="0" borderId="95" xfId="0" applyNumberFormat="1" applyFill="1" applyBorder="1" applyAlignment="1">
      <alignment/>
    </xf>
    <xf numFmtId="44" fontId="0" fillId="0" borderId="127" xfId="0" applyNumberFormat="1" applyFill="1" applyBorder="1" applyAlignment="1">
      <alignment/>
    </xf>
    <xf numFmtId="42" fontId="0" fillId="2" borderId="95" xfId="0" applyNumberFormat="1" applyFill="1" applyBorder="1" applyAlignment="1">
      <alignment/>
    </xf>
    <xf numFmtId="214" fontId="0" fillId="2" borderId="20" xfId="0" applyNumberFormat="1" applyFill="1" applyBorder="1" applyAlignment="1">
      <alignment/>
    </xf>
    <xf numFmtId="44" fontId="0" fillId="2" borderId="139" xfId="0" applyNumberFormat="1" applyFill="1" applyBorder="1" applyAlignment="1">
      <alignment/>
    </xf>
    <xf numFmtId="42" fontId="0" fillId="2" borderId="30" xfId="0" applyNumberFormat="1" applyFill="1" applyBorder="1" applyAlignment="1" applyProtection="1">
      <alignment/>
      <protection/>
    </xf>
    <xf numFmtId="42" fontId="0" fillId="2" borderId="10" xfId="0" applyNumberFormat="1" applyFill="1" applyBorder="1" applyAlignment="1" applyProtection="1">
      <alignment/>
      <protection/>
    </xf>
    <xf numFmtId="42" fontId="0" fillId="2" borderId="100" xfId="0" applyNumberFormat="1" applyFill="1" applyBorder="1" applyAlignment="1">
      <alignment/>
    </xf>
    <xf numFmtId="42" fontId="0" fillId="2" borderId="10" xfId="0" applyNumberFormat="1" applyFill="1" applyBorder="1" applyAlignment="1">
      <alignment/>
    </xf>
    <xf numFmtId="0" fontId="0" fillId="2" borderId="22" xfId="0" applyFill="1" applyBorder="1" applyAlignment="1">
      <alignment horizontal="left"/>
    </xf>
    <xf numFmtId="0" fontId="0" fillId="2" borderId="20" xfId="0" applyFill="1" applyBorder="1" applyAlignment="1">
      <alignment horizontal="left"/>
    </xf>
    <xf numFmtId="0" fontId="0" fillId="2" borderId="22" xfId="0" applyFont="1" applyFill="1" applyBorder="1" applyAlignment="1">
      <alignment horizontal="left"/>
    </xf>
    <xf numFmtId="0" fontId="0" fillId="2" borderId="0" xfId="0" applyFont="1" applyFill="1" applyBorder="1" applyAlignment="1">
      <alignment horizontal="left"/>
    </xf>
    <xf numFmtId="0" fontId="0" fillId="2" borderId="32" xfId="0" applyFont="1" applyFill="1" applyBorder="1" applyAlignment="1">
      <alignment horizontal="left"/>
    </xf>
    <xf numFmtId="0" fontId="0" fillId="2" borderId="22" xfId="0" applyFill="1" applyBorder="1" applyAlignment="1">
      <alignment wrapText="1"/>
    </xf>
    <xf numFmtId="0" fontId="0" fillId="2" borderId="0" xfId="0" applyFill="1" applyBorder="1" applyAlignment="1">
      <alignment wrapText="1"/>
    </xf>
    <xf numFmtId="0" fontId="0" fillId="2" borderId="20" xfId="0" applyFill="1" applyBorder="1" applyAlignment="1">
      <alignment wrapText="1"/>
    </xf>
    <xf numFmtId="0" fontId="0" fillId="2" borderId="12" xfId="0" applyFill="1" applyBorder="1" applyAlignment="1">
      <alignment wrapText="1"/>
    </xf>
    <xf numFmtId="0" fontId="0" fillId="2" borderId="11" xfId="0" applyFill="1" applyBorder="1" applyAlignment="1">
      <alignment wrapText="1"/>
    </xf>
    <xf numFmtId="0" fontId="0" fillId="2" borderId="30" xfId="0" applyFill="1" applyBorder="1" applyAlignment="1">
      <alignment wrapText="1"/>
    </xf>
    <xf numFmtId="0" fontId="0" fillId="2" borderId="12" xfId="0" applyFill="1" applyBorder="1" applyAlignment="1">
      <alignment/>
    </xf>
    <xf numFmtId="0" fontId="0" fillId="2" borderId="30" xfId="0" applyFill="1" applyBorder="1" applyAlignment="1">
      <alignment/>
    </xf>
    <xf numFmtId="0" fontId="22" fillId="36" borderId="0" xfId="0" applyFont="1" applyFill="1" applyAlignment="1">
      <alignment/>
    </xf>
    <xf numFmtId="0" fontId="22" fillId="36" borderId="0" xfId="0" applyFont="1" applyFill="1" applyAlignment="1" applyProtection="1">
      <alignment/>
      <protection/>
    </xf>
    <xf numFmtId="0" fontId="24" fillId="36" borderId="0" xfId="0" applyFont="1" applyFill="1" applyBorder="1" applyAlignment="1" applyProtection="1">
      <alignment/>
      <protection/>
    </xf>
    <xf numFmtId="0" fontId="11" fillId="36" borderId="0" xfId="0" applyFont="1" applyFill="1" applyAlignment="1">
      <alignment/>
    </xf>
    <xf numFmtId="0" fontId="21" fillId="36" borderId="0" xfId="0" applyFont="1" applyFill="1" applyBorder="1" applyAlignment="1" applyProtection="1">
      <alignment horizontal="left" vertical="center"/>
      <protection/>
    </xf>
    <xf numFmtId="0" fontId="20" fillId="39" borderId="21" xfId="0" applyFont="1" applyFill="1" applyBorder="1" applyAlignment="1" applyProtection="1">
      <alignment/>
      <protection/>
    </xf>
    <xf numFmtId="0" fontId="20" fillId="39" borderId="22" xfId="0" applyFont="1" applyFill="1" applyBorder="1" applyAlignment="1" applyProtection="1">
      <alignment/>
      <protection/>
    </xf>
    <xf numFmtId="0" fontId="20" fillId="36" borderId="0" xfId="0" applyFont="1" applyFill="1" applyBorder="1" applyAlignment="1" applyProtection="1">
      <alignment vertical="center"/>
      <protection/>
    </xf>
    <xf numFmtId="0" fontId="20" fillId="36" borderId="0" xfId="0" applyFont="1" applyFill="1" applyBorder="1" applyAlignment="1" applyProtection="1">
      <alignment horizontal="left" vertical="center"/>
      <protection/>
    </xf>
    <xf numFmtId="0" fontId="20" fillId="39" borderId="12" xfId="0" applyFont="1" applyFill="1" applyBorder="1" applyAlignment="1">
      <alignment horizontal="left"/>
    </xf>
    <xf numFmtId="0" fontId="20" fillId="36" borderId="0" xfId="0" applyFont="1" applyFill="1" applyBorder="1" applyAlignment="1" applyProtection="1">
      <alignment/>
      <protection locked="0"/>
    </xf>
    <xf numFmtId="14" fontId="22" fillId="0" borderId="10" xfId="0" applyNumberFormat="1" applyFont="1" applyFill="1" applyBorder="1" applyAlignment="1" applyProtection="1">
      <alignment horizontal="left"/>
      <protection locked="0"/>
    </xf>
    <xf numFmtId="0" fontId="20" fillId="36" borderId="0" xfId="0" applyFont="1" applyFill="1" applyBorder="1" applyAlignment="1" applyProtection="1">
      <alignment horizontal="left"/>
      <protection locked="0"/>
    </xf>
    <xf numFmtId="0" fontId="22" fillId="36" borderId="15" xfId="0" applyFont="1" applyFill="1" applyBorder="1" applyAlignment="1" applyProtection="1">
      <alignment horizontal="right"/>
      <protection locked="0"/>
    </xf>
    <xf numFmtId="0" fontId="11" fillId="36" borderId="15" xfId="0" applyFont="1" applyFill="1" applyBorder="1" applyAlignment="1">
      <alignment/>
    </xf>
    <xf numFmtId="0" fontId="22" fillId="36" borderId="0" xfId="0" applyFont="1" applyFill="1" applyBorder="1" applyAlignment="1" applyProtection="1">
      <alignment/>
      <protection locked="0"/>
    </xf>
    <xf numFmtId="0" fontId="22" fillId="36" borderId="0" xfId="0" applyFont="1" applyFill="1" applyBorder="1" applyAlignment="1" applyProtection="1">
      <alignment horizontal="center"/>
      <protection locked="0"/>
    </xf>
    <xf numFmtId="0" fontId="20" fillId="36" borderId="0" xfId="0" applyFont="1" applyFill="1" applyBorder="1" applyAlignment="1" applyProtection="1">
      <alignment/>
      <protection locked="0"/>
    </xf>
    <xf numFmtId="0" fontId="22" fillId="0" borderId="10" xfId="0" applyFont="1" applyFill="1" applyBorder="1" applyAlignment="1" applyProtection="1">
      <alignment/>
      <protection locked="0"/>
    </xf>
    <xf numFmtId="0" fontId="22" fillId="36" borderId="0" xfId="0" applyFont="1" applyFill="1" applyBorder="1" applyAlignment="1" applyProtection="1">
      <alignment/>
      <protection locked="0"/>
    </xf>
    <xf numFmtId="4" fontId="22" fillId="0" borderId="10" xfId="0" applyNumberFormat="1" applyFont="1" applyFill="1" applyBorder="1" applyAlignment="1" applyProtection="1">
      <alignment horizontal="right"/>
      <protection locked="0"/>
    </xf>
    <xf numFmtId="0" fontId="4" fillId="36" borderId="0" xfId="0" applyFont="1" applyFill="1" applyAlignment="1">
      <alignment/>
    </xf>
    <xf numFmtId="0" fontId="22" fillId="36" borderId="0" xfId="0" applyFont="1" applyFill="1" applyAlignment="1" applyProtection="1">
      <alignment/>
      <protection locked="0"/>
    </xf>
    <xf numFmtId="184" fontId="22" fillId="36" borderId="0" xfId="0" applyNumberFormat="1" applyFont="1" applyFill="1" applyAlignment="1" applyProtection="1">
      <alignment/>
      <protection locked="0"/>
    </xf>
    <xf numFmtId="184" fontId="22" fillId="36" borderId="11" xfId="0" applyNumberFormat="1" applyFont="1" applyFill="1" applyBorder="1" applyAlignment="1" applyProtection="1">
      <alignment/>
      <protection locked="0"/>
    </xf>
    <xf numFmtId="0" fontId="20" fillId="39" borderId="10" xfId="0" applyFont="1" applyFill="1" applyBorder="1" applyAlignment="1" applyProtection="1">
      <alignment horizontal="left"/>
      <protection/>
    </xf>
    <xf numFmtId="0" fontId="22" fillId="0" borderId="78" xfId="0" applyFont="1" applyFill="1" applyBorder="1" applyAlignment="1" applyProtection="1">
      <alignment horizontal="left"/>
      <protection locked="0"/>
    </xf>
    <xf numFmtId="213" fontId="22" fillId="0" borderId="68" xfId="0" applyNumberFormat="1" applyFont="1" applyFill="1" applyBorder="1" applyAlignment="1" applyProtection="1">
      <alignment horizontal="left"/>
      <protection locked="0"/>
    </xf>
    <xf numFmtId="4" fontId="22" fillId="0" borderId="133" xfId="0" applyNumberFormat="1" applyFont="1" applyFill="1" applyBorder="1" applyAlignment="1" applyProtection="1">
      <alignment/>
      <protection locked="0"/>
    </xf>
    <xf numFmtId="195" fontId="22" fillId="0" borderId="133" xfId="0" applyNumberFormat="1" applyFont="1" applyFill="1" applyBorder="1" applyAlignment="1" applyProtection="1">
      <alignment horizontal="left"/>
      <protection locked="0"/>
    </xf>
    <xf numFmtId="195" fontId="22" fillId="0" borderId="103" xfId="0" applyNumberFormat="1" applyFont="1" applyFill="1" applyBorder="1" applyAlignment="1" applyProtection="1">
      <alignment horizontal="left"/>
      <protection locked="0"/>
    </xf>
    <xf numFmtId="195" fontId="22" fillId="0" borderId="104" xfId="0" applyNumberFormat="1" applyFont="1" applyFill="1" applyBorder="1" applyAlignment="1" applyProtection="1">
      <alignment horizontal="left"/>
      <protection locked="0"/>
    </xf>
    <xf numFmtId="0" fontId="22" fillId="0" borderId="25" xfId="0" applyFont="1" applyFill="1" applyBorder="1" applyAlignment="1" applyProtection="1">
      <alignment horizontal="left"/>
      <protection locked="0"/>
    </xf>
    <xf numFmtId="213" fontId="22" fillId="0" borderId="18" xfId="0" applyNumberFormat="1" applyFont="1" applyFill="1" applyBorder="1" applyAlignment="1" applyProtection="1">
      <alignment horizontal="left"/>
      <protection locked="0"/>
    </xf>
    <xf numFmtId="4" fontId="22" fillId="0" borderId="140" xfId="0" applyNumberFormat="1" applyFont="1" applyFill="1" applyBorder="1" applyAlignment="1" applyProtection="1">
      <alignment/>
      <protection locked="0"/>
    </xf>
    <xf numFmtId="0" fontId="22" fillId="0" borderId="26" xfId="0" applyFont="1" applyFill="1" applyBorder="1" applyAlignment="1" applyProtection="1">
      <alignment horizontal="left"/>
      <protection locked="0"/>
    </xf>
    <xf numFmtId="213" fontId="22" fillId="0" borderId="134" xfId="0" applyNumberFormat="1" applyFont="1" applyFill="1" applyBorder="1" applyAlignment="1" applyProtection="1">
      <alignment horizontal="left"/>
      <protection locked="0"/>
    </xf>
    <xf numFmtId="4" fontId="22" fillId="39" borderId="31" xfId="0" applyNumberFormat="1" applyFont="1" applyFill="1" applyBorder="1" applyAlignment="1" applyProtection="1">
      <alignment/>
      <protection locked="0"/>
    </xf>
    <xf numFmtId="184" fontId="22" fillId="36" borderId="23" xfId="0" applyNumberFormat="1" applyFont="1" applyFill="1" applyBorder="1" applyAlignment="1" applyProtection="1">
      <alignment/>
      <protection locked="0"/>
    </xf>
    <xf numFmtId="0" fontId="20" fillId="39" borderId="10" xfId="0" applyFont="1" applyFill="1" applyBorder="1" applyAlignment="1" applyProtection="1">
      <alignment horizontal="centerContinuous"/>
      <protection/>
    </xf>
    <xf numFmtId="0" fontId="20" fillId="39" borderId="10" xfId="0" applyFont="1" applyFill="1" applyBorder="1" applyAlignment="1" applyProtection="1">
      <alignment/>
      <protection locked="0"/>
    </xf>
    <xf numFmtId="4" fontId="22" fillId="39" borderId="10" xfId="68" applyNumberFormat="1" applyFont="1" applyFill="1" applyBorder="1" applyAlignment="1" applyProtection="1">
      <alignment/>
      <protection/>
    </xf>
    <xf numFmtId="4" fontId="22" fillId="39" borderId="10" xfId="0" applyNumberFormat="1" applyFont="1" applyFill="1" applyBorder="1" applyAlignment="1" applyProtection="1">
      <alignment/>
      <protection locked="0"/>
    </xf>
    <xf numFmtId="4" fontId="20" fillId="39" borderId="10" xfId="68" applyNumberFormat="1" applyFont="1" applyFill="1" applyBorder="1" applyAlignment="1" applyProtection="1">
      <alignment/>
      <protection/>
    </xf>
    <xf numFmtId="0" fontId="22" fillId="36" borderId="0" xfId="0" applyFont="1" applyFill="1" applyBorder="1" applyAlignment="1">
      <alignment vertical="center"/>
    </xf>
    <xf numFmtId="0" fontId="22" fillId="36" borderId="15" xfId="0" applyFont="1" applyFill="1" applyBorder="1" applyAlignment="1">
      <alignment vertical="center"/>
    </xf>
    <xf numFmtId="0" fontId="22" fillId="36" borderId="0" xfId="0" applyFont="1" applyFill="1" applyBorder="1" applyAlignment="1">
      <alignment/>
    </xf>
    <xf numFmtId="0" fontId="20" fillId="36" borderId="0" xfId="0" applyFont="1" applyFill="1" applyBorder="1" applyAlignment="1">
      <alignment/>
    </xf>
    <xf numFmtId="0" fontId="24" fillId="36" borderId="0" xfId="0" applyFont="1" applyFill="1" applyBorder="1" applyAlignment="1">
      <alignment/>
    </xf>
    <xf numFmtId="0" fontId="9" fillId="36" borderId="0" xfId="0" applyFont="1" applyFill="1" applyAlignment="1">
      <alignment/>
    </xf>
    <xf numFmtId="0" fontId="20" fillId="39" borderId="21" xfId="0" applyFont="1" applyFill="1" applyBorder="1" applyAlignment="1">
      <alignment/>
    </xf>
    <xf numFmtId="0" fontId="20" fillId="39" borderId="22" xfId="0" applyFont="1" applyFill="1" applyBorder="1" applyAlignment="1">
      <alignment/>
    </xf>
    <xf numFmtId="0" fontId="20" fillId="36" borderId="0" xfId="0" applyFont="1" applyFill="1" applyBorder="1" applyAlignment="1">
      <alignment vertical="center"/>
    </xf>
    <xf numFmtId="0" fontId="20" fillId="36" borderId="0" xfId="0" applyFont="1" applyFill="1" applyAlignment="1">
      <alignment/>
    </xf>
    <xf numFmtId="0" fontId="8" fillId="36" borderId="0" xfId="0" applyFont="1" applyFill="1" applyAlignment="1">
      <alignment/>
    </xf>
    <xf numFmtId="195" fontId="20" fillId="39" borderId="10" xfId="0" applyNumberFormat="1" applyFont="1" applyFill="1" applyBorder="1" applyAlignment="1" applyProtection="1">
      <alignment/>
      <protection locked="0"/>
    </xf>
    <xf numFmtId="0" fontId="22" fillId="0" borderId="24" xfId="0" applyFont="1" applyFill="1" applyBorder="1" applyAlignment="1" applyProtection="1">
      <alignment horizontal="left"/>
      <protection locked="0"/>
    </xf>
    <xf numFmtId="213" fontId="22" fillId="0" borderId="16" xfId="0" applyNumberFormat="1" applyFont="1" applyFill="1" applyBorder="1" applyAlignment="1" applyProtection="1">
      <alignment horizontal="left"/>
      <protection locked="0"/>
    </xf>
    <xf numFmtId="184" fontId="22" fillId="0" borderId="17" xfId="0" applyNumberFormat="1" applyFont="1" applyFill="1" applyBorder="1" applyAlignment="1" applyProtection="1">
      <alignment/>
      <protection locked="0"/>
    </xf>
    <xf numFmtId="184" fontId="22" fillId="0" borderId="19" xfId="0" applyNumberFormat="1" applyFont="1" applyFill="1" applyBorder="1" applyAlignment="1" applyProtection="1">
      <alignment/>
      <protection locked="0"/>
    </xf>
    <xf numFmtId="213" fontId="22" fillId="0" borderId="27" xfId="0" applyNumberFormat="1" applyFont="1" applyFill="1" applyBorder="1" applyAlignment="1" applyProtection="1">
      <alignment horizontal="left"/>
      <protection locked="0"/>
    </xf>
    <xf numFmtId="184" fontId="22" fillId="0" borderId="28" xfId="0" applyNumberFormat="1" applyFont="1" applyFill="1" applyBorder="1" applyAlignment="1" applyProtection="1">
      <alignment/>
      <protection locked="0"/>
    </xf>
    <xf numFmtId="184" fontId="20" fillId="39" borderId="10" xfId="0" applyNumberFormat="1" applyFont="1" applyFill="1" applyBorder="1" applyAlignment="1">
      <alignment/>
    </xf>
    <xf numFmtId="0" fontId="22" fillId="36" borderId="15" xfId="0" applyFont="1" applyFill="1" applyBorder="1" applyAlignment="1">
      <alignment/>
    </xf>
    <xf numFmtId="0" fontId="20" fillId="39" borderId="10" xfId="0" applyFont="1" applyFill="1" applyBorder="1" applyAlignment="1" applyProtection="1">
      <alignment horizontal="left" wrapText="1"/>
      <protection locked="0"/>
    </xf>
    <xf numFmtId="0" fontId="20" fillId="39" borderId="10" xfId="0" applyFont="1" applyFill="1" applyBorder="1" applyAlignment="1" applyProtection="1">
      <alignment wrapText="1"/>
      <protection locked="0"/>
    </xf>
    <xf numFmtId="0" fontId="0" fillId="0" borderId="0" xfId="0" applyFont="1" applyAlignment="1">
      <alignment/>
    </xf>
    <xf numFmtId="0" fontId="0" fillId="0" borderId="10" xfId="0" applyFont="1" applyBorder="1" applyAlignment="1">
      <alignment horizontal="left"/>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11" fillId="0" borderId="81" xfId="0" applyFont="1" applyBorder="1" applyAlignment="1">
      <alignment horizontal="left"/>
    </xf>
    <xf numFmtId="0" fontId="11" fillId="0" borderId="33" xfId="0" applyFont="1" applyBorder="1" applyAlignment="1">
      <alignment horizontal="left"/>
    </xf>
    <xf numFmtId="0" fontId="11" fillId="0" borderId="80" xfId="0" applyFont="1" applyBorder="1" applyAlignment="1">
      <alignment horizontal="left"/>
    </xf>
    <xf numFmtId="0" fontId="22" fillId="0" borderId="0" xfId="0" applyFont="1" applyBorder="1" applyAlignment="1" applyProtection="1">
      <alignment horizontal="left"/>
      <protection locked="0"/>
    </xf>
    <xf numFmtId="0" fontId="22" fillId="0" borderId="23" xfId="0" applyFont="1" applyBorder="1" applyAlignment="1" applyProtection="1">
      <alignment horizontal="left"/>
      <protection locked="0"/>
    </xf>
    <xf numFmtId="0" fontId="22" fillId="0" borderId="32" xfId="0" applyFont="1" applyBorder="1" applyAlignment="1" applyProtection="1">
      <alignment horizontal="left"/>
      <protection locked="0"/>
    </xf>
    <xf numFmtId="0" fontId="20" fillId="34" borderId="31" xfId="0" applyFont="1" applyFill="1" applyBorder="1" applyAlignment="1">
      <alignment horizontal="center" vertical="center" wrapText="1"/>
    </xf>
    <xf numFmtId="0" fontId="20" fillId="34" borderId="23" xfId="0" applyFont="1" applyFill="1" applyBorder="1" applyAlignment="1">
      <alignment horizontal="center" vertical="center" wrapText="1"/>
    </xf>
    <xf numFmtId="0" fontId="20" fillId="34" borderId="32" xfId="0" applyFont="1" applyFill="1" applyBorder="1" applyAlignment="1">
      <alignment horizontal="center" vertical="center" wrapText="1"/>
    </xf>
    <xf numFmtId="0" fontId="20" fillId="0" borderId="119" xfId="0" applyFont="1" applyBorder="1" applyAlignment="1">
      <alignment horizontal="center"/>
    </xf>
    <xf numFmtId="0" fontId="20" fillId="0" borderId="120" xfId="0" applyFont="1" applyBorder="1" applyAlignment="1">
      <alignment horizontal="center"/>
    </xf>
    <xf numFmtId="0" fontId="20" fillId="0" borderId="116" xfId="0" applyFont="1" applyBorder="1" applyAlignment="1">
      <alignment horizontal="center"/>
    </xf>
    <xf numFmtId="0" fontId="22" fillId="0" borderId="15" xfId="0" applyFont="1" applyBorder="1" applyAlignment="1" applyProtection="1">
      <alignment horizontal="left"/>
      <protection locked="0"/>
    </xf>
    <xf numFmtId="0" fontId="20" fillId="34" borderId="23" xfId="0" applyFont="1" applyFill="1" applyBorder="1" applyAlignment="1">
      <alignment horizontal="center"/>
    </xf>
    <xf numFmtId="0" fontId="22" fillId="0" borderId="16" xfId="0" applyFont="1" applyBorder="1" applyAlignment="1" applyProtection="1">
      <alignment horizontal="left"/>
      <protection locked="0"/>
    </xf>
    <xf numFmtId="0" fontId="23" fillId="0" borderId="11" xfId="0" applyFont="1" applyBorder="1" applyAlignment="1">
      <alignment vertical="center" wrapText="1"/>
    </xf>
    <xf numFmtId="0" fontId="21" fillId="0" borderId="0" xfId="0" applyFont="1" applyFill="1" applyBorder="1" applyAlignment="1">
      <alignment horizontal="left" vertical="center"/>
    </xf>
    <xf numFmtId="0" fontId="20" fillId="34" borderId="15" xfId="0" applyFont="1" applyFill="1" applyBorder="1" applyAlignment="1" applyProtection="1">
      <alignment horizontal="left" vertical="center"/>
      <protection locked="0"/>
    </xf>
    <xf numFmtId="0" fontId="20" fillId="34" borderId="14" xfId="0" applyFont="1" applyFill="1" applyBorder="1" applyAlignment="1" applyProtection="1">
      <alignment horizontal="left" vertical="center"/>
      <protection locked="0"/>
    </xf>
    <xf numFmtId="0" fontId="20" fillId="34" borderId="0" xfId="0" applyFont="1" applyFill="1" applyBorder="1" applyAlignment="1">
      <alignment horizontal="left"/>
    </xf>
    <xf numFmtId="0" fontId="20" fillId="34" borderId="20" xfId="0" applyFont="1" applyFill="1" applyBorder="1" applyAlignment="1">
      <alignment horizontal="left"/>
    </xf>
    <xf numFmtId="0" fontId="20" fillId="0" borderId="0" xfId="0" applyFont="1" applyFill="1" applyBorder="1" applyAlignment="1">
      <alignment horizontal="left" vertical="top"/>
    </xf>
    <xf numFmtId="0" fontId="20" fillId="34" borderId="0" xfId="0" applyFont="1" applyFill="1" applyBorder="1" applyAlignment="1" quotePrefix="1">
      <alignment horizontal="left"/>
    </xf>
    <xf numFmtId="0" fontId="20" fillId="34" borderId="20" xfId="0" applyFont="1" applyFill="1" applyBorder="1" applyAlignment="1" quotePrefix="1">
      <alignment horizontal="left"/>
    </xf>
    <xf numFmtId="14" fontId="20" fillId="34" borderId="11" xfId="0" applyNumberFormat="1" applyFont="1" applyFill="1" applyBorder="1" applyAlignment="1">
      <alignment horizontal="left"/>
    </xf>
    <xf numFmtId="14" fontId="20" fillId="34" borderId="30" xfId="0" applyNumberFormat="1" applyFont="1" applyFill="1" applyBorder="1" applyAlignment="1">
      <alignment horizontal="left"/>
    </xf>
    <xf numFmtId="49" fontId="22" fillId="0" borderId="15" xfId="0" applyNumberFormat="1" applyFont="1" applyBorder="1" applyAlignment="1">
      <alignment horizontal="left" wrapText="1"/>
    </xf>
    <xf numFmtId="49" fontId="22" fillId="0" borderId="25" xfId="0" applyNumberFormat="1" applyFont="1" applyBorder="1" applyAlignment="1">
      <alignment horizontal="left"/>
    </xf>
    <xf numFmtId="49" fontId="22" fillId="0" borderId="18" xfId="0" applyNumberFormat="1" applyFont="1" applyBorder="1" applyAlignment="1">
      <alignment horizontal="left"/>
    </xf>
    <xf numFmtId="0" fontId="22" fillId="0" borderId="79" xfId="0" applyFont="1" applyBorder="1" applyAlignment="1">
      <alignment horizontal="left"/>
    </xf>
    <xf numFmtId="0" fontId="22" fillId="0" borderId="33" xfId="0" applyFont="1" applyBorder="1" applyAlignment="1">
      <alignment horizontal="left"/>
    </xf>
    <xf numFmtId="49" fontId="22" fillId="0" borderId="26" xfId="0" applyNumberFormat="1" applyFont="1" applyBorder="1" applyAlignment="1">
      <alignment horizontal="left"/>
    </xf>
    <xf numFmtId="49" fontId="22" fillId="0" borderId="27" xfId="0" applyNumberFormat="1" applyFont="1" applyBorder="1" applyAlignment="1">
      <alignment horizontal="left"/>
    </xf>
    <xf numFmtId="49" fontId="20" fillId="33" borderId="21" xfId="0" applyNumberFormat="1" applyFont="1" applyFill="1" applyBorder="1" applyAlignment="1">
      <alignment horizontal="left" wrapText="1"/>
    </xf>
    <xf numFmtId="49" fontId="20" fillId="33" borderId="15" xfId="0" applyNumberFormat="1" applyFont="1" applyFill="1" applyBorder="1" applyAlignment="1">
      <alignment horizontal="left" wrapText="1"/>
    </xf>
    <xf numFmtId="49" fontId="20" fillId="33" borderId="14" xfId="0" applyNumberFormat="1" applyFont="1" applyFill="1" applyBorder="1" applyAlignment="1">
      <alignment horizontal="left" wrapText="1"/>
    </xf>
    <xf numFmtId="49" fontId="22" fillId="0" borderId="24" xfId="0" applyNumberFormat="1" applyFont="1" applyBorder="1" applyAlignment="1">
      <alignment horizontal="left"/>
    </xf>
    <xf numFmtId="49" fontId="22" fillId="0" borderId="16" xfId="0" applyNumberFormat="1" applyFont="1" applyBorder="1" applyAlignment="1">
      <alignment horizontal="left"/>
    </xf>
    <xf numFmtId="41" fontId="22" fillId="0" borderId="26" xfId="0" applyNumberFormat="1" applyFont="1" applyBorder="1" applyAlignment="1">
      <alignment horizontal="left"/>
    </xf>
    <xf numFmtId="41" fontId="22" fillId="0" borderId="27" xfId="0" applyNumberFormat="1" applyFont="1" applyBorder="1" applyAlignment="1">
      <alignment horizontal="left"/>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0" fillId="33" borderId="31" xfId="0" applyFont="1" applyFill="1" applyBorder="1" applyAlignment="1">
      <alignment horizontal="left"/>
    </xf>
    <xf numFmtId="0" fontId="20" fillId="33" borderId="23" xfId="0" applyFont="1" applyFill="1" applyBorder="1" applyAlignment="1">
      <alignment horizontal="left"/>
    </xf>
    <xf numFmtId="0" fontId="20" fillId="33" borderId="15" xfId="0" applyFont="1" applyFill="1" applyBorder="1" applyAlignment="1" applyProtection="1">
      <alignment horizontal="left" vertical="center"/>
      <protection locked="0"/>
    </xf>
    <xf numFmtId="0" fontId="20" fillId="33" borderId="14" xfId="0" applyFont="1" applyFill="1" applyBorder="1" applyAlignment="1" applyProtection="1">
      <alignment horizontal="left" vertical="center"/>
      <protection locked="0"/>
    </xf>
    <xf numFmtId="0" fontId="20" fillId="33" borderId="0" xfId="0" applyFont="1" applyFill="1" applyBorder="1" applyAlignment="1">
      <alignment horizontal="left"/>
    </xf>
    <xf numFmtId="0" fontId="20" fillId="33" borderId="20" xfId="0" applyFont="1" applyFill="1" applyBorder="1" applyAlignment="1">
      <alignment horizontal="left"/>
    </xf>
    <xf numFmtId="0" fontId="20" fillId="0" borderId="0" xfId="0" applyFont="1" applyFill="1" applyBorder="1" applyAlignment="1">
      <alignment horizontal="left" vertical="center" wrapText="1"/>
    </xf>
    <xf numFmtId="0" fontId="20" fillId="33" borderId="0" xfId="0" applyFont="1" applyFill="1" applyBorder="1" applyAlignment="1" quotePrefix="1">
      <alignment horizontal="left"/>
    </xf>
    <xf numFmtId="0" fontId="20" fillId="33" borderId="20" xfId="0" applyFont="1" applyFill="1" applyBorder="1" applyAlignment="1" quotePrefix="1">
      <alignment horizontal="left"/>
    </xf>
    <xf numFmtId="14" fontId="20" fillId="33" borderId="11" xfId="0" applyNumberFormat="1" applyFont="1" applyFill="1" applyBorder="1" applyAlignment="1">
      <alignment horizontal="left"/>
    </xf>
    <xf numFmtId="14" fontId="20" fillId="33" borderId="30" xfId="0" applyNumberFormat="1" applyFont="1" applyFill="1" applyBorder="1" applyAlignment="1">
      <alignment horizontal="left"/>
    </xf>
    <xf numFmtId="0" fontId="23" fillId="0" borderId="0" xfId="0" applyFont="1" applyBorder="1" applyAlignment="1">
      <alignment wrapText="1"/>
    </xf>
    <xf numFmtId="44" fontId="21" fillId="0" borderId="0" xfId="68" applyFont="1" applyFill="1" applyBorder="1" applyAlignment="1">
      <alignment horizontal="left" vertical="center"/>
    </xf>
    <xf numFmtId="0" fontId="20" fillId="33" borderId="15" xfId="0" applyFont="1" applyFill="1" applyBorder="1" applyAlignment="1" applyProtection="1">
      <alignment horizontal="left" vertical="center" wrapText="1"/>
      <protection locked="0"/>
    </xf>
    <xf numFmtId="0" fontId="20" fillId="33" borderId="14" xfId="0" applyFont="1" applyFill="1" applyBorder="1" applyAlignment="1" applyProtection="1">
      <alignment horizontal="left" vertical="center" wrapText="1"/>
      <protection locked="0"/>
    </xf>
    <xf numFmtId="0" fontId="20" fillId="0" borderId="0" xfId="0" applyFont="1" applyFill="1" applyBorder="1" applyAlignment="1">
      <alignment horizontal="left"/>
    </xf>
    <xf numFmtId="0" fontId="22" fillId="0" borderId="63" xfId="0" applyFont="1" applyBorder="1" applyAlignment="1" applyProtection="1">
      <alignment horizontal="center"/>
      <protection/>
    </xf>
    <xf numFmtId="0" fontId="22" fillId="0" borderId="53" xfId="0" applyFont="1" applyBorder="1" applyAlignment="1" applyProtection="1">
      <alignment horizontal="center"/>
      <protection/>
    </xf>
    <xf numFmtId="37" fontId="22" fillId="0" borderId="53" xfId="0" applyNumberFormat="1" applyFont="1" applyBorder="1" applyAlignment="1" applyProtection="1">
      <alignment horizontal="center"/>
      <protection/>
    </xf>
    <xf numFmtId="37" fontId="22" fillId="0" borderId="64" xfId="0" applyNumberFormat="1" applyFont="1" applyBorder="1" applyAlignment="1" applyProtection="1">
      <alignment horizontal="center"/>
      <protection/>
    </xf>
    <xf numFmtId="0" fontId="22" fillId="0" borderId="97" xfId="0" applyFont="1" applyBorder="1" applyAlignment="1" applyProtection="1">
      <alignment horizontal="center"/>
      <protection/>
    </xf>
    <xf numFmtId="0" fontId="22" fillId="0" borderId="98" xfId="0" applyFont="1" applyBorder="1" applyAlignment="1" applyProtection="1">
      <alignment horizontal="center"/>
      <protection/>
    </xf>
    <xf numFmtId="0" fontId="20" fillId="33" borderId="141" xfId="0" applyFont="1" applyFill="1" applyBorder="1" applyAlignment="1" applyProtection="1">
      <alignment wrapText="1"/>
      <protection/>
    </xf>
    <xf numFmtId="0" fontId="22" fillId="33" borderId="23" xfId="0" applyFont="1" applyFill="1" applyBorder="1" applyAlignment="1">
      <alignment wrapText="1"/>
    </xf>
    <xf numFmtId="0" fontId="22" fillId="33" borderId="142" xfId="0" applyFont="1" applyFill="1" applyBorder="1" applyAlignment="1">
      <alignment wrapText="1"/>
    </xf>
    <xf numFmtId="0" fontId="22" fillId="0" borderId="63" xfId="0" applyFont="1" applyBorder="1" applyAlignment="1">
      <alignment/>
    </xf>
    <xf numFmtId="0" fontId="22" fillId="0" borderId="53" xfId="0" applyFont="1" applyBorder="1" applyAlignment="1">
      <alignment/>
    </xf>
    <xf numFmtId="0" fontId="22" fillId="0" borderId="63" xfId="0" applyFont="1" applyBorder="1" applyAlignment="1" applyProtection="1">
      <alignment horizontal="left" vertical="top"/>
      <protection/>
    </xf>
    <xf numFmtId="0" fontId="22" fillId="0" borderId="53" xfId="0" applyFont="1" applyBorder="1" applyAlignment="1" applyProtection="1">
      <alignment horizontal="left" vertical="top"/>
      <protection/>
    </xf>
    <xf numFmtId="0" fontId="22" fillId="0" borderId="70" xfId="0" applyFont="1" applyBorder="1" applyAlignment="1" applyProtection="1">
      <alignment horizontal="left" vertical="top"/>
      <protection/>
    </xf>
    <xf numFmtId="0" fontId="22" fillId="0" borderId="54" xfId="0" applyFont="1" applyBorder="1" applyAlignment="1" applyProtection="1">
      <alignment horizontal="left" vertical="top"/>
      <protection/>
    </xf>
    <xf numFmtId="0" fontId="22" fillId="0" borderId="73" xfId="0" applyFont="1" applyBorder="1" applyAlignment="1" applyProtection="1">
      <alignment horizontal="left" vertical="top"/>
      <protection/>
    </xf>
    <xf numFmtId="0" fontId="22" fillId="0" borderId="0" xfId="0" applyFont="1" applyBorder="1" applyAlignment="1" applyProtection="1">
      <alignment horizontal="left" vertical="top"/>
      <protection/>
    </xf>
    <xf numFmtId="0" fontId="22" fillId="0" borderId="73" xfId="0" applyFont="1" applyBorder="1" applyAlignment="1" applyProtection="1">
      <alignment wrapText="1"/>
      <protection/>
    </xf>
    <xf numFmtId="0" fontId="22" fillId="0" borderId="0" xfId="0" applyFont="1" applyBorder="1" applyAlignment="1" applyProtection="1">
      <alignment wrapText="1"/>
      <protection/>
    </xf>
    <xf numFmtId="0" fontId="22" fillId="0" borderId="54" xfId="0" applyFont="1" applyBorder="1" applyAlignment="1" applyProtection="1">
      <alignment horizontal="center"/>
      <protection/>
    </xf>
    <xf numFmtId="0" fontId="22" fillId="0" borderId="65" xfId="0" applyFont="1" applyBorder="1" applyAlignment="1" applyProtection="1">
      <alignment horizontal="center"/>
      <protection/>
    </xf>
    <xf numFmtId="37" fontId="22" fillId="0" borderId="98" xfId="0" applyNumberFormat="1" applyFont="1" applyBorder="1" applyAlignment="1" applyProtection="1">
      <alignment horizontal="center"/>
      <protection/>
    </xf>
    <xf numFmtId="37" fontId="22" fillId="0" borderId="107" xfId="0" applyNumberFormat="1" applyFont="1" applyBorder="1" applyAlignment="1" applyProtection="1">
      <alignment horizontal="center"/>
      <protection/>
    </xf>
    <xf numFmtId="0" fontId="20" fillId="0" borderId="40" xfId="0" applyFont="1" applyBorder="1" applyAlignment="1" applyProtection="1">
      <alignment/>
      <protection/>
    </xf>
    <xf numFmtId="0" fontId="20" fillId="0" borderId="41" xfId="0" applyFont="1" applyBorder="1" applyAlignment="1" applyProtection="1">
      <alignment/>
      <protection/>
    </xf>
    <xf numFmtId="0" fontId="20" fillId="0" borderId="41" xfId="0" applyFont="1" applyBorder="1" applyAlignment="1" applyProtection="1">
      <alignment horizontal="center"/>
      <protection/>
    </xf>
    <xf numFmtId="0" fontId="22" fillId="0" borderId="70" xfId="0" applyFont="1" applyBorder="1" applyAlignment="1" applyProtection="1">
      <alignment horizontal="center"/>
      <protection/>
    </xf>
    <xf numFmtId="0" fontId="22" fillId="0" borderId="64" xfId="0" applyFont="1" applyBorder="1" applyAlignment="1" applyProtection="1">
      <alignment horizontal="center"/>
      <protection/>
    </xf>
    <xf numFmtId="0" fontId="22" fillId="0" borderId="44" xfId="0" applyFont="1" applyBorder="1" applyAlignment="1" applyProtection="1">
      <alignment horizontal="left" vertical="top" wrapText="1"/>
      <protection/>
    </xf>
    <xf numFmtId="0" fontId="22" fillId="0" borderId="46" xfId="0" applyFont="1" applyBorder="1" applyAlignment="1" applyProtection="1">
      <alignment horizontal="left" vertical="top" wrapText="1"/>
      <protection/>
    </xf>
    <xf numFmtId="0" fontId="20" fillId="33" borderId="30" xfId="0" applyFont="1" applyFill="1" applyBorder="1" applyAlignment="1">
      <alignment horizontal="left"/>
    </xf>
    <xf numFmtId="0" fontId="22" fillId="0" borderId="143" xfId="0" applyFont="1" applyBorder="1" applyAlignment="1" applyProtection="1">
      <alignment horizontal="left" vertical="top" wrapText="1"/>
      <protection/>
    </xf>
    <xf numFmtId="0" fontId="22" fillId="0" borderId="144" xfId="0" applyFont="1" applyBorder="1" applyAlignment="1" applyProtection="1">
      <alignment horizontal="left" vertical="top" wrapText="1"/>
      <protection/>
    </xf>
    <xf numFmtId="0" fontId="22" fillId="0" borderId="145" xfId="0" applyFont="1" applyBorder="1" applyAlignment="1" applyProtection="1">
      <alignment horizontal="left" vertical="top" wrapText="1"/>
      <protection/>
    </xf>
    <xf numFmtId="0" fontId="22" fillId="0" borderId="146" xfId="0" applyFont="1" applyBorder="1" applyAlignment="1" applyProtection="1">
      <alignment horizontal="left" vertical="top" wrapText="1"/>
      <protection/>
    </xf>
    <xf numFmtId="0" fontId="22" fillId="0" borderId="11" xfId="0" applyFont="1" applyBorder="1" applyAlignment="1" applyProtection="1">
      <alignment horizontal="left" vertical="top" wrapText="1"/>
      <protection/>
    </xf>
    <xf numFmtId="0" fontId="22" fillId="0" borderId="147" xfId="0" applyFont="1" applyBorder="1" applyAlignment="1" applyProtection="1">
      <alignment horizontal="left" vertical="top" wrapText="1"/>
      <protection/>
    </xf>
    <xf numFmtId="0" fontId="22" fillId="0" borderId="0" xfId="0" applyFont="1" applyBorder="1" applyAlignment="1">
      <alignment horizontal="left"/>
    </xf>
    <xf numFmtId="0" fontId="22" fillId="0" borderId="0" xfId="0" applyFont="1" applyBorder="1" applyAlignment="1" applyProtection="1">
      <alignment horizontal="left"/>
      <protection/>
    </xf>
    <xf numFmtId="0" fontId="22" fillId="0" borderId="53" xfId="0" applyFont="1" applyBorder="1" applyAlignment="1" applyProtection="1">
      <alignment horizontal="center" wrapText="1"/>
      <protection/>
    </xf>
    <xf numFmtId="0" fontId="21" fillId="0" borderId="20" xfId="0" applyFont="1" applyFill="1" applyBorder="1" applyAlignment="1">
      <alignment horizontal="left" vertical="center"/>
    </xf>
    <xf numFmtId="0" fontId="20" fillId="33" borderId="21" xfId="0" applyFont="1" applyFill="1" applyBorder="1" applyAlignment="1">
      <alignment vertical="center"/>
    </xf>
    <xf numFmtId="0" fontId="20" fillId="33" borderId="15" xfId="0" applyFont="1" applyFill="1" applyBorder="1" applyAlignment="1">
      <alignment vertical="center"/>
    </xf>
    <xf numFmtId="0" fontId="20" fillId="33" borderId="15" xfId="0" applyFont="1" applyFill="1" applyBorder="1" applyAlignment="1" applyProtection="1">
      <alignment vertical="center"/>
      <protection locked="0"/>
    </xf>
    <xf numFmtId="0" fontId="20" fillId="33" borderId="14" xfId="0" applyFont="1" applyFill="1" applyBorder="1" applyAlignment="1" applyProtection="1">
      <alignment vertical="center"/>
      <protection locked="0"/>
    </xf>
    <xf numFmtId="0" fontId="20" fillId="33" borderId="22" xfId="0" applyFont="1" applyFill="1" applyBorder="1" applyAlignment="1">
      <alignment/>
    </xf>
    <xf numFmtId="0" fontId="20" fillId="33" borderId="0" xfId="0" applyFont="1" applyFill="1" applyBorder="1" applyAlignment="1">
      <alignment/>
    </xf>
    <xf numFmtId="0" fontId="20" fillId="33" borderId="20" xfId="0" applyFont="1" applyFill="1" applyBorder="1" applyAlignment="1">
      <alignment/>
    </xf>
    <xf numFmtId="0" fontId="22" fillId="0" borderId="148" xfId="0" applyFont="1" applyBorder="1" applyAlignment="1" applyProtection="1">
      <alignment horizontal="left" vertical="top" wrapText="1"/>
      <protection/>
    </xf>
    <xf numFmtId="0" fontId="22" fillId="0" borderId="149" xfId="0" applyFont="1" applyBorder="1" applyAlignment="1" applyProtection="1">
      <alignment horizontal="left" vertical="top" wrapText="1"/>
      <protection/>
    </xf>
    <xf numFmtId="0" fontId="22" fillId="0" borderId="150" xfId="0" applyFont="1" applyBorder="1" applyAlignment="1" applyProtection="1">
      <alignment horizontal="left" vertical="top" wrapText="1"/>
      <protection/>
    </xf>
    <xf numFmtId="0" fontId="20" fillId="0" borderId="0" xfId="0" applyFont="1" applyFill="1" applyBorder="1" applyAlignment="1">
      <alignment horizontal="left" vertical="center"/>
    </xf>
    <xf numFmtId="0" fontId="20" fillId="0" borderId="20" xfId="0" applyFont="1" applyFill="1" applyBorder="1" applyAlignment="1">
      <alignment horizontal="left" vertical="center"/>
    </xf>
    <xf numFmtId="0" fontId="20" fillId="33" borderId="12" xfId="0" applyFont="1" applyFill="1" applyBorder="1" applyAlignment="1">
      <alignment horizontal="left"/>
    </xf>
    <xf numFmtId="0" fontId="20" fillId="33" borderId="11" xfId="0" applyFont="1" applyFill="1" applyBorder="1" applyAlignment="1">
      <alignment horizontal="left"/>
    </xf>
    <xf numFmtId="0" fontId="20" fillId="33" borderId="31" xfId="0" applyFont="1" applyFill="1" applyBorder="1" applyAlignment="1" applyProtection="1">
      <alignment wrapText="1"/>
      <protection/>
    </xf>
    <xf numFmtId="0" fontId="22" fillId="33" borderId="32" xfId="0" applyFont="1" applyFill="1" applyBorder="1" applyAlignment="1">
      <alignment wrapText="1"/>
    </xf>
    <xf numFmtId="0" fontId="20" fillId="33" borderId="23" xfId="0" applyFont="1" applyFill="1" applyBorder="1" applyAlignment="1" applyProtection="1">
      <alignment wrapText="1"/>
      <protection/>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20" fillId="33" borderId="31" xfId="0" applyFont="1" applyFill="1" applyBorder="1" applyAlignment="1">
      <alignment wrapText="1"/>
    </xf>
    <xf numFmtId="0" fontId="22" fillId="0" borderId="25" xfId="0" applyFont="1" applyBorder="1" applyAlignment="1" applyProtection="1">
      <alignment horizontal="left"/>
      <protection locked="0"/>
    </xf>
    <xf numFmtId="0" fontId="22" fillId="0" borderId="26" xfId="0" applyFont="1" applyBorder="1" applyAlignment="1" applyProtection="1">
      <alignment horizontal="left"/>
      <protection locked="0"/>
    </xf>
    <xf numFmtId="0" fontId="20" fillId="0" borderId="25" xfId="0" applyFont="1" applyBorder="1" applyAlignment="1">
      <alignment horizontal="left"/>
    </xf>
    <xf numFmtId="0" fontId="20" fillId="0" borderId="18" xfId="0" applyFont="1" applyBorder="1" applyAlignment="1">
      <alignment horizontal="left"/>
    </xf>
    <xf numFmtId="0" fontId="20" fillId="0" borderId="24" xfId="0" applyFont="1" applyBorder="1" applyAlignment="1">
      <alignment horizontal="left"/>
    </xf>
    <xf numFmtId="0" fontId="20" fillId="0" borderId="16" xfId="0" applyFont="1" applyBorder="1" applyAlignment="1">
      <alignment horizontal="left"/>
    </xf>
    <xf numFmtId="0" fontId="20" fillId="33" borderId="15"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21" fillId="0" borderId="0" xfId="0" applyFont="1" applyFill="1" applyBorder="1" applyAlignment="1">
      <alignment horizontal="left" vertical="center" wrapText="1"/>
    </xf>
    <xf numFmtId="0" fontId="23" fillId="0" borderId="0" xfId="0" applyFont="1" applyBorder="1" applyAlignment="1" quotePrefix="1">
      <alignment vertical="center" wrapText="1"/>
    </xf>
    <xf numFmtId="0" fontId="23" fillId="0" borderId="0" xfId="0" applyFont="1" applyBorder="1" applyAlignment="1">
      <alignment vertical="center" wrapText="1"/>
    </xf>
    <xf numFmtId="0" fontId="20" fillId="33" borderId="21"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22"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4" xfId="0" applyFont="1" applyFill="1" applyBorder="1" applyAlignment="1">
      <alignment horizontal="center" vertical="center" wrapText="1"/>
    </xf>
    <xf numFmtId="0" fontId="22" fillId="0" borderId="20" xfId="0" applyFont="1" applyBorder="1" applyAlignment="1">
      <alignment horizontal="center" vertical="center" wrapText="1"/>
    </xf>
    <xf numFmtId="0" fontId="22" fillId="0" borderId="30" xfId="0" applyFont="1" applyBorder="1" applyAlignment="1">
      <alignment horizontal="center" vertical="center" wrapText="1"/>
    </xf>
    <xf numFmtId="0" fontId="20" fillId="33" borderId="23" xfId="0" applyFont="1" applyFill="1" applyBorder="1" applyAlignment="1">
      <alignment wrapText="1"/>
    </xf>
    <xf numFmtId="0" fontId="20" fillId="33" borderId="32" xfId="0" applyFont="1" applyFill="1" applyBorder="1" applyAlignment="1">
      <alignment wrapText="1"/>
    </xf>
    <xf numFmtId="4" fontId="20" fillId="0" borderId="15" xfId="0" applyNumberFormat="1" applyFont="1" applyBorder="1" applyAlignment="1">
      <alignment horizontal="right"/>
    </xf>
    <xf numFmtId="4" fontId="20" fillId="0" borderId="85" xfId="0" applyNumberFormat="1" applyFont="1" applyBorder="1" applyAlignment="1">
      <alignment horizontal="right"/>
    </xf>
    <xf numFmtId="184" fontId="20" fillId="0" borderId="15" xfId="0" applyNumberFormat="1" applyFont="1" applyBorder="1" applyAlignment="1">
      <alignment/>
    </xf>
    <xf numFmtId="184" fontId="20" fillId="0" borderId="11" xfId="0" applyNumberFormat="1" applyFont="1" applyBorder="1" applyAlignment="1">
      <alignment/>
    </xf>
    <xf numFmtId="0" fontId="20" fillId="33" borderId="100"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95" xfId="0" applyFont="1" applyFill="1" applyBorder="1" applyAlignment="1">
      <alignment horizontal="center" vertical="center"/>
    </xf>
    <xf numFmtId="0" fontId="20" fillId="33" borderId="100"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95" xfId="0" applyFont="1" applyBorder="1" applyAlignment="1">
      <alignment horizontal="center" vertical="center" wrapText="1"/>
    </xf>
    <xf numFmtId="184" fontId="20" fillId="33" borderId="100" xfId="0" applyNumberFormat="1" applyFont="1" applyFill="1" applyBorder="1" applyAlignment="1">
      <alignment horizontal="center" vertical="center"/>
    </xf>
    <xf numFmtId="184" fontId="20" fillId="33" borderId="13" xfId="0" applyNumberFormat="1" applyFont="1" applyFill="1" applyBorder="1" applyAlignment="1">
      <alignment horizontal="center" vertical="center"/>
    </xf>
    <xf numFmtId="184" fontId="20" fillId="33" borderId="95" xfId="0" applyNumberFormat="1" applyFont="1" applyFill="1" applyBorder="1" applyAlignment="1">
      <alignment horizontal="center" vertical="center"/>
    </xf>
    <xf numFmtId="0" fontId="20" fillId="33" borderId="23" xfId="0" applyFont="1" applyFill="1" applyBorder="1" applyAlignment="1" applyProtection="1">
      <alignment horizontal="center" vertical="center" wrapText="1"/>
      <protection/>
    </xf>
    <xf numFmtId="0" fontId="22" fillId="33" borderId="23" xfId="0" applyFont="1" applyFill="1" applyBorder="1" applyAlignment="1">
      <alignment horizontal="center" vertical="center" wrapText="1"/>
    </xf>
    <xf numFmtId="37" fontId="20" fillId="33" borderId="23" xfId="0" applyNumberFormat="1" applyFont="1" applyFill="1" applyBorder="1" applyAlignment="1" applyProtection="1">
      <alignment horizontal="center" vertical="center" wrapText="1"/>
      <protection/>
    </xf>
    <xf numFmtId="0" fontId="20" fillId="33" borderId="15" xfId="0" applyFont="1" applyFill="1" applyBorder="1" applyAlignment="1" applyProtection="1">
      <alignment horizontal="center" vertical="center" wrapText="1"/>
      <protection/>
    </xf>
    <xf numFmtId="0" fontId="22" fillId="33" borderId="0"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0" fillId="0" borderId="0" xfId="0" applyFont="1" applyFill="1" applyBorder="1" applyAlignment="1">
      <alignment vertical="center" wrapText="1"/>
    </xf>
    <xf numFmtId="0" fontId="22" fillId="0" borderId="11" xfId="0" applyFont="1" applyBorder="1" applyAlignment="1" applyProtection="1">
      <alignment vertical="center"/>
      <protection locked="0"/>
    </xf>
    <xf numFmtId="37" fontId="20" fillId="33" borderId="14" xfId="0" applyNumberFormat="1" applyFont="1" applyFill="1" applyBorder="1" applyAlignment="1" applyProtection="1">
      <alignment horizontal="center" vertical="center" wrapText="1"/>
      <protection/>
    </xf>
    <xf numFmtId="0" fontId="22" fillId="33" borderId="20" xfId="0" applyFont="1" applyFill="1" applyBorder="1" applyAlignment="1">
      <alignment horizontal="center" vertical="center" wrapText="1"/>
    </xf>
    <xf numFmtId="0" fontId="22" fillId="33" borderId="151" xfId="0" applyFont="1" applyFill="1" applyBorder="1" applyAlignment="1">
      <alignment horizontal="center" vertical="center" wrapText="1"/>
    </xf>
    <xf numFmtId="0" fontId="22" fillId="33" borderId="39"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0" borderId="11" xfId="0" applyFont="1" applyBorder="1" applyAlignment="1" applyProtection="1">
      <alignment/>
      <protection locked="0"/>
    </xf>
    <xf numFmtId="1" fontId="20" fillId="33" borderId="15" xfId="0" applyNumberFormat="1" applyFont="1" applyFill="1" applyBorder="1" applyAlignment="1">
      <alignment vertical="center" wrapText="1"/>
    </xf>
    <xf numFmtId="1" fontId="20" fillId="33" borderId="14" xfId="0" applyNumberFormat="1" applyFont="1" applyFill="1" applyBorder="1" applyAlignment="1">
      <alignment vertical="center" wrapText="1"/>
    </xf>
    <xf numFmtId="1" fontId="20" fillId="33" borderId="0" xfId="0" applyNumberFormat="1" applyFont="1" applyFill="1" applyBorder="1" applyAlignment="1">
      <alignment/>
    </xf>
    <xf numFmtId="1" fontId="20" fillId="33" borderId="20" xfId="0" applyNumberFormat="1" applyFont="1" applyFill="1" applyBorder="1" applyAlignment="1">
      <alignment/>
    </xf>
    <xf numFmtId="0" fontId="20" fillId="33" borderId="0" xfId="0" applyNumberFormat="1" applyFont="1" applyFill="1" applyBorder="1" applyAlignment="1" quotePrefix="1">
      <alignment horizontal="left"/>
    </xf>
    <xf numFmtId="0" fontId="20" fillId="33" borderId="20" xfId="0" applyNumberFormat="1" applyFont="1" applyFill="1" applyBorder="1" applyAlignment="1" quotePrefix="1">
      <alignment horizontal="left"/>
    </xf>
    <xf numFmtId="0" fontId="20" fillId="33" borderId="12" xfId="0" applyFont="1" applyFill="1" applyBorder="1" applyAlignment="1">
      <alignment wrapText="1"/>
    </xf>
    <xf numFmtId="0" fontId="22" fillId="33" borderId="11" xfId="0" applyFont="1" applyFill="1" applyBorder="1" applyAlignment="1">
      <alignment wrapText="1"/>
    </xf>
    <xf numFmtId="0" fontId="22" fillId="33" borderId="30" xfId="0" applyFont="1" applyFill="1" applyBorder="1" applyAlignment="1">
      <alignment wrapText="1"/>
    </xf>
    <xf numFmtId="0" fontId="22" fillId="0" borderId="15" xfId="0" applyFont="1" applyBorder="1" applyAlignment="1">
      <alignment horizontal="left"/>
    </xf>
    <xf numFmtId="0" fontId="22" fillId="0" borderId="0" xfId="0" applyFont="1" applyBorder="1" applyAlignment="1" applyProtection="1">
      <alignment/>
      <protection locked="0"/>
    </xf>
    <xf numFmtId="0" fontId="22" fillId="0" borderId="13" xfId="0" applyFont="1" applyBorder="1" applyAlignment="1">
      <alignment vertical="center" wrapText="1"/>
    </xf>
    <xf numFmtId="0" fontId="22" fillId="0" borderId="95" xfId="0" applyFont="1" applyBorder="1" applyAlignment="1">
      <alignment vertical="center" wrapText="1"/>
    </xf>
    <xf numFmtId="184" fontId="22" fillId="0" borderId="27" xfId="0" applyNumberFormat="1" applyFont="1" applyBorder="1" applyAlignment="1" applyProtection="1">
      <alignment/>
      <protection locked="0"/>
    </xf>
    <xf numFmtId="184" fontId="22" fillId="0" borderId="18" xfId="0" applyNumberFormat="1" applyFont="1" applyBorder="1" applyAlignment="1" applyProtection="1">
      <alignment/>
      <protection locked="0"/>
    </xf>
    <xf numFmtId="184" fontId="22" fillId="0" borderId="16" xfId="0" applyNumberFormat="1" applyFont="1" applyBorder="1" applyAlignment="1" applyProtection="1">
      <alignment/>
      <protection locked="0"/>
    </xf>
    <xf numFmtId="0" fontId="22" fillId="0" borderId="11" xfId="0" applyFont="1" applyBorder="1" applyAlignment="1">
      <alignment/>
    </xf>
    <xf numFmtId="0" fontId="20" fillId="33" borderId="21" xfId="0" applyFont="1" applyFill="1" applyBorder="1" applyAlignment="1">
      <alignment horizontal="left" wrapText="1"/>
    </xf>
    <xf numFmtId="0" fontId="22" fillId="0" borderId="12" xfId="0" applyFont="1" applyBorder="1" applyAlignment="1">
      <alignment wrapText="1"/>
    </xf>
    <xf numFmtId="0" fontId="20" fillId="33" borderId="15" xfId="0" applyFont="1" applyFill="1" applyBorder="1" applyAlignment="1">
      <alignment horizontal="center" wrapText="1"/>
    </xf>
    <xf numFmtId="0" fontId="22" fillId="0" borderId="15" xfId="0" applyFont="1" applyBorder="1" applyAlignment="1">
      <alignment wrapText="1"/>
    </xf>
    <xf numFmtId="0" fontId="22" fillId="0" borderId="11" xfId="0" applyFont="1" applyBorder="1" applyAlignment="1">
      <alignment wrapText="1"/>
    </xf>
    <xf numFmtId="0" fontId="20" fillId="33" borderId="14" xfId="0" applyFont="1" applyFill="1" applyBorder="1" applyAlignment="1">
      <alignment horizontal="center" wrapText="1"/>
    </xf>
    <xf numFmtId="0" fontId="22" fillId="0" borderId="30" xfId="0" applyFont="1" applyBorder="1" applyAlignment="1">
      <alignment horizontal="center" wrapText="1"/>
    </xf>
    <xf numFmtId="0" fontId="20" fillId="33" borderId="15" xfId="0" applyFont="1" applyFill="1" applyBorder="1" applyAlignment="1">
      <alignment vertical="center" wrapText="1"/>
    </xf>
    <xf numFmtId="0" fontId="20" fillId="33" borderId="14" xfId="0" applyFont="1" applyFill="1" applyBorder="1" applyAlignment="1">
      <alignment vertical="center" wrapText="1"/>
    </xf>
    <xf numFmtId="0" fontId="21" fillId="35" borderId="0" xfId="0" applyFont="1" applyFill="1" applyBorder="1" applyAlignment="1">
      <alignment vertical="center" wrapText="1"/>
    </xf>
    <xf numFmtId="0" fontId="20" fillId="33" borderId="15" xfId="0" applyFont="1" applyFill="1" applyBorder="1" applyAlignment="1" applyProtection="1">
      <alignment vertical="center" wrapText="1"/>
      <protection locked="0"/>
    </xf>
    <xf numFmtId="0" fontId="20" fillId="33" borderId="14" xfId="0" applyFont="1" applyFill="1" applyBorder="1" applyAlignment="1" applyProtection="1">
      <alignment vertical="center" wrapText="1"/>
      <protection locked="0"/>
    </xf>
    <xf numFmtId="0" fontId="20" fillId="35" borderId="0" xfId="0" applyFont="1" applyFill="1" applyBorder="1" applyAlignment="1">
      <alignment vertical="center" wrapText="1"/>
    </xf>
    <xf numFmtId="0" fontId="20" fillId="0" borderId="23" xfId="0" applyFont="1" applyBorder="1" applyAlignment="1">
      <alignment wrapText="1"/>
    </xf>
    <xf numFmtId="0" fontId="20" fillId="0" borderId="32" xfId="0" applyFont="1" applyBorder="1" applyAlignment="1">
      <alignment wrapText="1"/>
    </xf>
    <xf numFmtId="0" fontId="25" fillId="0" borderId="0" xfId="0" applyFont="1" applyFill="1" applyBorder="1" applyAlignment="1">
      <alignment horizontal="left" vertical="center"/>
    </xf>
    <xf numFmtId="0" fontId="24" fillId="0" borderId="0" xfId="0" applyFont="1" applyFill="1" applyBorder="1" applyAlignment="1">
      <alignment horizontal="left"/>
    </xf>
    <xf numFmtId="0" fontId="20" fillId="33" borderId="2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79" xfId="0" applyFont="1" applyBorder="1" applyAlignment="1" applyProtection="1">
      <alignment horizontal="left"/>
      <protection locked="0"/>
    </xf>
    <xf numFmtId="0" fontId="22" fillId="0" borderId="33" xfId="0" applyFont="1" applyBorder="1" applyAlignment="1" applyProtection="1">
      <alignment horizontal="left"/>
      <protection locked="0"/>
    </xf>
    <xf numFmtId="0" fontId="22" fillId="0" borderId="80" xfId="0" applyFont="1" applyBorder="1" applyAlignment="1" applyProtection="1">
      <alignment horizontal="left"/>
      <protection locked="0"/>
    </xf>
    <xf numFmtId="0" fontId="22" fillId="0" borderId="23" xfId="0" applyFont="1" applyBorder="1" applyAlignment="1">
      <alignment wrapText="1"/>
    </xf>
    <xf numFmtId="0" fontId="22" fillId="0" borderId="32" xfId="0" applyFont="1" applyBorder="1" applyAlignment="1">
      <alignment wrapText="1"/>
    </xf>
    <xf numFmtId="0" fontId="20" fillId="0" borderId="24" xfId="0" applyFont="1" applyBorder="1" applyAlignment="1" applyProtection="1">
      <alignment horizontal="left"/>
      <protection/>
    </xf>
    <xf numFmtId="0" fontId="20" fillId="0" borderId="16" xfId="0" applyFont="1" applyBorder="1" applyAlignment="1" applyProtection="1">
      <alignment horizontal="left"/>
      <protection/>
    </xf>
    <xf numFmtId="0" fontId="20" fillId="0" borderId="25" xfId="0" applyFont="1" applyBorder="1" applyAlignment="1" applyProtection="1">
      <alignment horizontal="left"/>
      <protection/>
    </xf>
    <xf numFmtId="0" fontId="20" fillId="0" borderId="18" xfId="0" applyFont="1" applyBorder="1" applyAlignment="1" applyProtection="1">
      <alignment horizontal="left"/>
      <protection/>
    </xf>
    <xf numFmtId="184" fontId="20" fillId="0" borderId="16" xfId="0" applyNumberFormat="1" applyFont="1" applyBorder="1" applyAlignment="1" applyProtection="1">
      <alignment horizontal="left"/>
      <protection/>
    </xf>
    <xf numFmtId="184" fontId="20" fillId="0" borderId="18" xfId="0" applyNumberFormat="1" applyFont="1" applyBorder="1" applyAlignment="1" applyProtection="1">
      <alignment horizontal="left"/>
      <protection/>
    </xf>
    <xf numFmtId="184" fontId="20" fillId="0" borderId="17" xfId="0" applyNumberFormat="1" applyFont="1" applyBorder="1" applyAlignment="1" applyProtection="1">
      <alignment horizontal="right"/>
      <protection/>
    </xf>
    <xf numFmtId="184" fontId="20" fillId="0" borderId="19" xfId="0" applyNumberFormat="1" applyFont="1" applyBorder="1" applyAlignment="1" applyProtection="1">
      <alignment horizontal="right"/>
      <protection/>
    </xf>
    <xf numFmtId="184" fontId="20" fillId="0" borderId="28" xfId="0" applyNumberFormat="1" applyFont="1" applyBorder="1" applyAlignment="1" applyProtection="1">
      <alignment horizontal="right"/>
      <protection/>
    </xf>
    <xf numFmtId="0" fontId="22" fillId="0" borderId="82" xfId="0" applyFont="1" applyBorder="1" applyAlignment="1" applyProtection="1">
      <alignment horizontal="left"/>
      <protection locked="0"/>
    </xf>
    <xf numFmtId="0" fontId="22" fillId="0" borderId="83" xfId="0" applyFont="1" applyBorder="1" applyAlignment="1" applyProtection="1">
      <alignment horizontal="left"/>
      <protection locked="0"/>
    </xf>
    <xf numFmtId="0" fontId="22" fillId="0" borderId="84" xfId="0" applyFont="1" applyBorder="1" applyAlignment="1" applyProtection="1">
      <alignment horizontal="left"/>
      <protection locked="0"/>
    </xf>
    <xf numFmtId="0" fontId="21"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left"/>
      <protection/>
    </xf>
    <xf numFmtId="0" fontId="23" fillId="0" borderId="0" xfId="0" applyFont="1" applyBorder="1" applyAlignment="1" applyProtection="1">
      <alignment vertical="center" wrapText="1"/>
      <protection/>
    </xf>
    <xf numFmtId="0" fontId="22" fillId="0" borderId="0" xfId="0" applyFont="1" applyFill="1" applyBorder="1" applyAlignment="1" applyProtection="1">
      <alignment wrapText="1"/>
      <protection/>
    </xf>
    <xf numFmtId="0" fontId="22" fillId="0" borderId="0" xfId="0" applyFont="1" applyFill="1" applyBorder="1" applyAlignment="1">
      <alignment wrapText="1"/>
    </xf>
    <xf numFmtId="184" fontId="22" fillId="0" borderId="81" xfId="0" applyNumberFormat="1" applyFont="1" applyBorder="1" applyAlignment="1" applyProtection="1">
      <alignment horizontal="left"/>
      <protection locked="0"/>
    </xf>
    <xf numFmtId="184" fontId="22" fillId="0" borderId="80" xfId="0" applyNumberFormat="1" applyFont="1" applyBorder="1" applyAlignment="1" applyProtection="1">
      <alignment horizontal="left"/>
      <protection locked="0"/>
    </xf>
    <xf numFmtId="184" fontId="20" fillId="0" borderId="119" xfId="0" applyNumberFormat="1" applyFont="1" applyBorder="1" applyAlignment="1">
      <alignment horizontal="center"/>
    </xf>
    <xf numFmtId="184" fontId="20" fillId="0" borderId="116" xfId="0" applyNumberFormat="1" applyFont="1" applyBorder="1" applyAlignment="1">
      <alignment horizontal="center"/>
    </xf>
    <xf numFmtId="0" fontId="20" fillId="33" borderId="95" xfId="0" applyFont="1" applyFill="1" applyBorder="1" applyAlignment="1">
      <alignment horizontal="center" vertical="center" wrapText="1"/>
    </xf>
    <xf numFmtId="184" fontId="20" fillId="0" borderId="16" xfId="0" applyNumberFormat="1" applyFont="1" applyBorder="1" applyAlignment="1">
      <alignment horizontal="center"/>
    </xf>
    <xf numFmtId="184" fontId="22" fillId="0" borderId="18" xfId="0" applyNumberFormat="1" applyFont="1" applyBorder="1" applyAlignment="1" applyProtection="1">
      <alignment horizontal="left"/>
      <protection locked="0"/>
    </xf>
    <xf numFmtId="184" fontId="22" fillId="0" borderId="27" xfId="0" applyNumberFormat="1" applyFont="1" applyBorder="1" applyAlignment="1" applyProtection="1">
      <alignment horizontal="left"/>
      <protection locked="0"/>
    </xf>
    <xf numFmtId="0" fontId="22" fillId="0" borderId="15" xfId="0" applyFont="1" applyBorder="1" applyAlignment="1">
      <alignment vertical="center" wrapText="1"/>
    </xf>
    <xf numFmtId="0" fontId="22" fillId="0" borderId="14" xfId="0" applyFont="1" applyBorder="1" applyAlignment="1">
      <alignment vertical="center" wrapText="1"/>
    </xf>
    <xf numFmtId="0" fontId="22" fillId="0" borderId="12" xfId="0" applyFont="1" applyBorder="1" applyAlignment="1">
      <alignment vertical="center" wrapText="1"/>
    </xf>
    <xf numFmtId="0" fontId="22" fillId="0" borderId="11" xfId="0" applyFont="1" applyBorder="1" applyAlignment="1">
      <alignment vertical="center" wrapText="1"/>
    </xf>
    <xf numFmtId="0" fontId="22" fillId="0" borderId="30" xfId="0" applyFont="1" applyBorder="1" applyAlignment="1">
      <alignment vertical="center" wrapText="1"/>
    </xf>
    <xf numFmtId="184" fontId="20" fillId="33" borderId="21" xfId="0" applyNumberFormat="1"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184" fontId="20" fillId="33" borderId="14" xfId="0" applyNumberFormat="1" applyFont="1" applyFill="1" applyBorder="1" applyAlignment="1">
      <alignment horizontal="center" vertical="center" wrapText="1"/>
    </xf>
    <xf numFmtId="184" fontId="20" fillId="33" borderId="15" xfId="0" applyNumberFormat="1" applyFont="1" applyFill="1" applyBorder="1" applyAlignment="1">
      <alignment horizontal="center" vertical="center"/>
    </xf>
    <xf numFmtId="184" fontId="20" fillId="33" borderId="11" xfId="0" applyNumberFormat="1" applyFont="1" applyFill="1" applyBorder="1" applyAlignment="1">
      <alignment horizontal="center" vertical="center"/>
    </xf>
    <xf numFmtId="184" fontId="20" fillId="33" borderId="21" xfId="0" applyNumberFormat="1" applyFont="1" applyFill="1" applyBorder="1" applyAlignment="1">
      <alignment horizontal="center" vertical="center"/>
    </xf>
    <xf numFmtId="184" fontId="20" fillId="33" borderId="12" xfId="0" applyNumberFormat="1" applyFont="1" applyFill="1" applyBorder="1" applyAlignment="1">
      <alignment horizontal="center" vertical="center"/>
    </xf>
    <xf numFmtId="184" fontId="20" fillId="33" borderId="15" xfId="0" applyNumberFormat="1" applyFont="1" applyFill="1" applyBorder="1" applyAlignment="1">
      <alignment horizontal="center" vertical="center" wrapText="1"/>
    </xf>
    <xf numFmtId="37" fontId="22" fillId="0" borderId="153" xfId="0" applyNumberFormat="1" applyFont="1" applyBorder="1" applyAlignment="1" applyProtection="1">
      <alignment horizontal="center"/>
      <protection/>
    </xf>
    <xf numFmtId="37" fontId="22" fillId="0" borderId="88" xfId="0" applyNumberFormat="1" applyFont="1" applyBorder="1" applyAlignment="1" applyProtection="1">
      <alignment horizontal="center"/>
      <protection/>
    </xf>
    <xf numFmtId="39" fontId="20" fillId="33" borderId="15" xfId="0" applyNumberFormat="1" applyFont="1" applyFill="1" applyBorder="1" applyAlignment="1" applyProtection="1">
      <alignment horizontal="left"/>
      <protection/>
    </xf>
    <xf numFmtId="39" fontId="20" fillId="33" borderId="14" xfId="0" applyNumberFormat="1" applyFont="1" applyFill="1" applyBorder="1" applyAlignment="1" applyProtection="1">
      <alignment horizontal="left"/>
      <protection/>
    </xf>
    <xf numFmtId="37" fontId="20" fillId="33" borderId="11" xfId="0" applyNumberFormat="1" applyFont="1" applyFill="1" applyBorder="1" applyAlignment="1" applyProtection="1">
      <alignment horizontal="left"/>
      <protection/>
    </xf>
    <xf numFmtId="37" fontId="20" fillId="33" borderId="30" xfId="0" applyNumberFormat="1" applyFont="1" applyFill="1" applyBorder="1" applyAlignment="1" applyProtection="1">
      <alignment horizontal="left"/>
      <protection/>
    </xf>
    <xf numFmtId="0" fontId="22" fillId="0" borderId="154" xfId="0" applyFont="1" applyBorder="1" applyAlignment="1" applyProtection="1">
      <alignment horizontal="center"/>
      <protection/>
    </xf>
    <xf numFmtId="0" fontId="22" fillId="0" borderId="87" xfId="0" applyFont="1" applyBorder="1" applyAlignment="1" applyProtection="1">
      <alignment horizontal="center"/>
      <protection/>
    </xf>
    <xf numFmtId="0" fontId="22" fillId="0" borderId="0" xfId="0" applyFont="1" applyBorder="1" applyAlignment="1" applyProtection="1">
      <alignment horizontal="center"/>
      <protection/>
    </xf>
    <xf numFmtId="37" fontId="22" fillId="0" borderId="154" xfId="0" applyNumberFormat="1" applyFont="1" applyBorder="1" applyAlignment="1" applyProtection="1">
      <alignment horizontal="center"/>
      <protection/>
    </xf>
    <xf numFmtId="37" fontId="22" fillId="0" borderId="87" xfId="0" applyNumberFormat="1" applyFont="1" applyBorder="1" applyAlignment="1" applyProtection="1">
      <alignment horizontal="center"/>
      <protection/>
    </xf>
    <xf numFmtId="0" fontId="20" fillId="0" borderId="155" xfId="0" applyFont="1" applyBorder="1" applyAlignment="1" applyProtection="1">
      <alignment wrapText="1"/>
      <protection/>
    </xf>
    <xf numFmtId="0" fontId="22" fillId="0" borderId="63" xfId="0" applyFont="1" applyBorder="1" applyAlignment="1">
      <alignment/>
    </xf>
    <xf numFmtId="0" fontId="20" fillId="0" borderId="0" xfId="0" applyFont="1" applyFill="1" applyBorder="1" applyAlignment="1" applyProtection="1">
      <alignment horizontal="left" vertical="center"/>
      <protection/>
    </xf>
    <xf numFmtId="0" fontId="20" fillId="33" borderId="21" xfId="0" applyFont="1" applyFill="1" applyBorder="1" applyAlignment="1" applyProtection="1">
      <alignment horizontal="left" vertical="center"/>
      <protection/>
    </xf>
    <xf numFmtId="0" fontId="20" fillId="33" borderId="15" xfId="0" applyFont="1" applyFill="1" applyBorder="1" applyAlignment="1" applyProtection="1">
      <alignment horizontal="left" vertical="center"/>
      <protection/>
    </xf>
    <xf numFmtId="0" fontId="20" fillId="33" borderId="12" xfId="0" applyFont="1" applyFill="1" applyBorder="1" applyAlignment="1" applyProtection="1">
      <alignment horizontal="left" vertical="center"/>
      <protection/>
    </xf>
    <xf numFmtId="0" fontId="20" fillId="33" borderId="11" xfId="0" applyFont="1" applyFill="1" applyBorder="1" applyAlignment="1" applyProtection="1">
      <alignment horizontal="left" vertical="center"/>
      <protection/>
    </xf>
    <xf numFmtId="0" fontId="22" fillId="0" borderId="153" xfId="0" applyFont="1" applyBorder="1" applyAlignment="1" applyProtection="1">
      <alignment horizontal="center"/>
      <protection/>
    </xf>
    <xf numFmtId="0" fontId="22" fillId="0" borderId="88" xfId="0" applyFont="1" applyBorder="1" applyAlignment="1" applyProtection="1">
      <alignment horizontal="center"/>
      <protection/>
    </xf>
    <xf numFmtId="0" fontId="22" fillId="0" borderId="39" xfId="0" applyFont="1" applyBorder="1" applyAlignment="1" applyProtection="1">
      <alignment horizontal="center"/>
      <protection/>
    </xf>
    <xf numFmtId="184" fontId="20" fillId="0" borderId="16" xfId="0" applyNumberFormat="1" applyFont="1" applyBorder="1" applyAlignment="1">
      <alignment horizontal="left"/>
    </xf>
    <xf numFmtId="184" fontId="22" fillId="0" borderId="25" xfId="0" applyNumberFormat="1" applyFont="1" applyBorder="1" applyAlignment="1">
      <alignment/>
    </xf>
    <xf numFmtId="184" fontId="22" fillId="0" borderId="18" xfId="0" applyNumberFormat="1" applyFont="1" applyBorder="1" applyAlignment="1">
      <alignment/>
    </xf>
    <xf numFmtId="184" fontId="22" fillId="0" borderId="25" xfId="0" applyNumberFormat="1" applyFont="1" applyBorder="1" applyAlignment="1" quotePrefix="1">
      <alignment wrapText="1"/>
    </xf>
    <xf numFmtId="184" fontId="22" fillId="0" borderId="18" xfId="0" applyNumberFormat="1" applyFont="1" applyBorder="1" applyAlignment="1" quotePrefix="1">
      <alignment wrapText="1"/>
    </xf>
    <xf numFmtId="184" fontId="22" fillId="0" borderId="25" xfId="0" applyNumberFormat="1" applyFont="1" applyBorder="1" applyAlignment="1" quotePrefix="1">
      <alignment/>
    </xf>
    <xf numFmtId="184" fontId="22" fillId="0" borderId="18" xfId="0" applyNumberFormat="1" applyFont="1" applyBorder="1" applyAlignment="1" quotePrefix="1">
      <alignment/>
    </xf>
    <xf numFmtId="184" fontId="20" fillId="0" borderId="26" xfId="0" applyNumberFormat="1" applyFont="1" applyBorder="1" applyAlignment="1" quotePrefix="1">
      <alignment/>
    </xf>
    <xf numFmtId="184" fontId="20" fillId="0" borderId="27" xfId="0" applyNumberFormat="1" applyFont="1" applyBorder="1" applyAlignment="1" quotePrefix="1">
      <alignment/>
    </xf>
    <xf numFmtId="0" fontId="20" fillId="0" borderId="156" xfId="0" applyFont="1" applyBorder="1" applyAlignment="1">
      <alignment/>
    </xf>
    <xf numFmtId="0" fontId="20" fillId="0" borderId="66" xfId="0" applyFont="1" applyBorder="1" applyAlignment="1">
      <alignment/>
    </xf>
    <xf numFmtId="184" fontId="20" fillId="0" borderId="67" xfId="0" applyNumberFormat="1" applyFont="1" applyBorder="1" applyAlignment="1">
      <alignment horizontal="center" vertical="center"/>
    </xf>
    <xf numFmtId="184" fontId="20" fillId="0" borderId="69" xfId="0" applyNumberFormat="1" applyFont="1" applyBorder="1" applyAlignment="1">
      <alignment horizontal="center" vertical="center"/>
    </xf>
    <xf numFmtId="184" fontId="20" fillId="0" borderId="75" xfId="0" applyNumberFormat="1" applyFont="1" applyBorder="1" applyAlignment="1">
      <alignment horizontal="center" vertical="center"/>
    </xf>
    <xf numFmtId="0" fontId="20" fillId="0" borderId="157" xfId="0" applyFont="1" applyBorder="1" applyAlignment="1">
      <alignment/>
    </xf>
    <xf numFmtId="0" fontId="20" fillId="0" borderId="74" xfId="0" applyFont="1" applyBorder="1" applyAlignment="1">
      <alignment/>
    </xf>
    <xf numFmtId="184" fontId="20" fillId="0" borderId="78" xfId="0" applyNumberFormat="1" applyFont="1" applyBorder="1" applyAlignment="1">
      <alignment/>
    </xf>
    <xf numFmtId="184" fontId="20" fillId="0" borderId="68" xfId="0" applyNumberFormat="1" applyFont="1" applyBorder="1" applyAlignment="1">
      <alignment/>
    </xf>
    <xf numFmtId="0" fontId="20" fillId="0" borderId="0" xfId="0" applyFont="1" applyFill="1" applyBorder="1" applyAlignment="1" quotePrefix="1">
      <alignment horizontal="left" vertical="center"/>
    </xf>
    <xf numFmtId="184" fontId="20" fillId="0" borderId="16" xfId="0" applyNumberFormat="1" applyFont="1" applyBorder="1" applyAlignment="1">
      <alignment horizontal="center" vertical="center"/>
    </xf>
    <xf numFmtId="184" fontId="20" fillId="0" borderId="18" xfId="0" applyNumberFormat="1" applyFont="1" applyBorder="1" applyAlignment="1">
      <alignment horizontal="center" vertical="center"/>
    </xf>
    <xf numFmtId="184" fontId="22" fillId="0" borderId="16" xfId="0" applyNumberFormat="1" applyFont="1" applyBorder="1" applyAlignment="1">
      <alignment horizontal="center"/>
    </xf>
    <xf numFmtId="184" fontId="22" fillId="0" borderId="18" xfId="0" applyNumberFormat="1" applyFont="1" applyBorder="1" applyAlignment="1">
      <alignment horizontal="center"/>
    </xf>
    <xf numFmtId="184" fontId="22" fillId="0" borderId="17" xfId="0" applyNumberFormat="1" applyFont="1" applyBorder="1" applyAlignment="1">
      <alignment horizontal="center"/>
    </xf>
    <xf numFmtId="184" fontId="22" fillId="0" borderId="19" xfId="0" applyNumberFormat="1" applyFont="1" applyBorder="1" applyAlignment="1">
      <alignment horizontal="center"/>
    </xf>
    <xf numFmtId="184" fontId="20" fillId="33" borderId="131" xfId="0" applyNumberFormat="1" applyFont="1" applyFill="1" applyBorder="1" applyAlignment="1">
      <alignment wrapText="1"/>
    </xf>
    <xf numFmtId="0" fontId="22" fillId="33" borderId="130" xfId="0" applyFont="1" applyFill="1" applyBorder="1" applyAlignment="1">
      <alignment wrapText="1"/>
    </xf>
    <xf numFmtId="0" fontId="22" fillId="33" borderId="132" xfId="0" applyFont="1" applyFill="1" applyBorder="1" applyAlignment="1">
      <alignment wrapText="1"/>
    </xf>
    <xf numFmtId="0" fontId="20" fillId="0" borderId="0" xfId="0" applyFont="1" applyFill="1" applyBorder="1" applyAlignment="1" quotePrefix="1">
      <alignment horizontal="left"/>
    </xf>
    <xf numFmtId="0" fontId="20" fillId="33" borderId="21" xfId="0" applyFont="1" applyFill="1" applyBorder="1" applyAlignment="1">
      <alignment horizontal="left"/>
    </xf>
    <xf numFmtId="0" fontId="20" fillId="33" borderId="15" xfId="0" applyFont="1" applyFill="1" applyBorder="1" applyAlignment="1">
      <alignment horizontal="left"/>
    </xf>
    <xf numFmtId="0" fontId="20" fillId="33" borderId="14" xfId="0" applyFont="1" applyFill="1" applyBorder="1" applyAlignment="1">
      <alignment horizontal="left"/>
    </xf>
    <xf numFmtId="0" fontId="20" fillId="33" borderId="22" xfId="0" applyFont="1" applyFill="1" applyBorder="1" applyAlignment="1">
      <alignment horizontal="left"/>
    </xf>
    <xf numFmtId="0" fontId="20" fillId="0" borderId="0" xfId="0" applyFont="1" applyFill="1" applyBorder="1" applyAlignment="1" applyProtection="1" quotePrefix="1">
      <alignment horizontal="left"/>
      <protection/>
    </xf>
    <xf numFmtId="0" fontId="20" fillId="33" borderId="21" xfId="0" applyFont="1" applyFill="1" applyBorder="1" applyAlignment="1" applyProtection="1">
      <alignment horizontal="center" vertical="center" wrapText="1"/>
      <protection/>
    </xf>
    <xf numFmtId="0" fontId="22" fillId="0" borderId="22" xfId="0" applyFont="1" applyBorder="1" applyAlignment="1">
      <alignment horizontal="center" vertical="center" wrapText="1"/>
    </xf>
    <xf numFmtId="0" fontId="22" fillId="0" borderId="39" xfId="0" applyFont="1" applyBorder="1" applyAlignment="1">
      <alignment horizontal="center" vertical="center" wrapText="1"/>
    </xf>
    <xf numFmtId="0" fontId="20" fillId="33" borderId="49" xfId="0" applyFont="1" applyFill="1" applyBorder="1" applyAlignment="1" applyProtection="1">
      <alignment horizontal="center" vertical="center" wrapText="1"/>
      <protection/>
    </xf>
    <xf numFmtId="0" fontId="22" fillId="0" borderId="49" xfId="0" applyFont="1" applyBorder="1" applyAlignment="1">
      <alignment horizontal="center" vertical="center" wrapText="1"/>
    </xf>
    <xf numFmtId="0" fontId="20" fillId="33" borderId="73" xfId="0" applyFont="1" applyFill="1" applyBorder="1" applyAlignment="1" applyProtection="1">
      <alignment horizontal="center" vertical="center" wrapText="1"/>
      <protection/>
    </xf>
    <xf numFmtId="0" fontId="20" fillId="33" borderId="56" xfId="0" applyFont="1" applyFill="1" applyBorder="1" applyAlignment="1" applyProtection="1">
      <alignment horizontal="center" vertical="center"/>
      <protection/>
    </xf>
    <xf numFmtId="0" fontId="20" fillId="0" borderId="0" xfId="0" applyFont="1" applyFill="1" applyBorder="1" applyAlignment="1">
      <alignment wrapText="1"/>
    </xf>
    <xf numFmtId="2" fontId="20" fillId="33" borderId="15" xfId="0" applyNumberFormat="1" applyFont="1" applyFill="1" applyBorder="1" applyAlignment="1">
      <alignment horizontal="center" vertical="center" wrapText="1"/>
    </xf>
    <xf numFmtId="0" fontId="20" fillId="33" borderId="158" xfId="0" applyFont="1" applyFill="1" applyBorder="1" applyAlignment="1">
      <alignment horizontal="center" vertical="center" wrapText="1"/>
    </xf>
    <xf numFmtId="0" fontId="22" fillId="33" borderId="154" xfId="0" applyFont="1" applyFill="1" applyBorder="1" applyAlignment="1">
      <alignment horizontal="center" vertical="center" wrapText="1"/>
    </xf>
    <xf numFmtId="0" fontId="22" fillId="33" borderId="153" xfId="0" applyFont="1" applyFill="1" applyBorder="1" applyAlignment="1">
      <alignment horizontal="center" vertical="center" wrapText="1"/>
    </xf>
    <xf numFmtId="37" fontId="20" fillId="33" borderId="113" xfId="0" applyNumberFormat="1" applyFont="1" applyFill="1" applyBorder="1" applyAlignment="1" applyProtection="1">
      <alignment horizontal="center" vertical="center" wrapText="1"/>
      <protection/>
    </xf>
    <xf numFmtId="0" fontId="22" fillId="33" borderId="87" xfId="0" applyFont="1" applyFill="1" applyBorder="1" applyAlignment="1">
      <alignment horizontal="center" vertical="center" wrapText="1"/>
    </xf>
    <xf numFmtId="0" fontId="22" fillId="33" borderId="88" xfId="0" applyFont="1" applyFill="1" applyBorder="1" applyAlignment="1">
      <alignment horizontal="center" vertical="center" wrapText="1"/>
    </xf>
    <xf numFmtId="0" fontId="29" fillId="0" borderId="0" xfId="0" applyFont="1" applyFill="1" applyBorder="1" applyAlignment="1">
      <alignment horizontal="left" vertical="center"/>
    </xf>
    <xf numFmtId="0" fontId="23" fillId="0" borderId="11" xfId="0" applyFont="1" applyBorder="1" applyAlignment="1" applyProtection="1">
      <alignment vertical="center" wrapText="1"/>
      <protection/>
    </xf>
    <xf numFmtId="0" fontId="22" fillId="0" borderId="88" xfId="0" applyFont="1" applyBorder="1" applyAlignment="1">
      <alignment horizontal="center" vertical="center" wrapText="1"/>
    </xf>
    <xf numFmtId="0" fontId="20" fillId="33" borderId="73" xfId="0" applyFont="1" applyFill="1" applyBorder="1" applyAlignment="1" applyProtection="1">
      <alignment horizontal="center" vertical="center"/>
      <protection/>
    </xf>
    <xf numFmtId="0" fontId="20" fillId="33" borderId="39" xfId="0" applyFont="1" applyFill="1" applyBorder="1" applyAlignment="1" applyProtection="1">
      <alignment horizontal="center" vertical="center"/>
      <protection/>
    </xf>
    <xf numFmtId="0" fontId="20" fillId="33" borderId="158" xfId="0" applyFont="1" applyFill="1" applyBorder="1" applyAlignment="1" applyProtection="1">
      <alignment horizontal="center" vertical="center"/>
      <protection/>
    </xf>
    <xf numFmtId="0" fontId="20" fillId="33" borderId="153" xfId="0" applyFont="1" applyFill="1" applyBorder="1" applyAlignment="1" applyProtection="1">
      <alignment horizontal="center" vertical="center"/>
      <protection/>
    </xf>
    <xf numFmtId="184" fontId="22" fillId="0" borderId="33" xfId="0" applyNumberFormat="1" applyFont="1" applyBorder="1" applyAlignment="1" applyProtection="1">
      <alignment horizontal="left"/>
      <protection locked="0"/>
    </xf>
    <xf numFmtId="184" fontId="22" fillId="0" borderId="119" xfId="0" applyNumberFormat="1" applyFont="1" applyBorder="1" applyAlignment="1" applyProtection="1">
      <alignment horizontal="left"/>
      <protection locked="0"/>
    </xf>
    <xf numFmtId="184" fontId="22" fillId="0" borderId="120" xfId="0" applyNumberFormat="1" applyFont="1" applyBorder="1" applyAlignment="1" applyProtection="1">
      <alignment horizontal="left"/>
      <protection locked="0"/>
    </xf>
    <xf numFmtId="184" fontId="22" fillId="0" borderId="116" xfId="0" applyNumberFormat="1" applyFont="1" applyBorder="1" applyAlignment="1" applyProtection="1">
      <alignment horizontal="left"/>
      <protection locked="0"/>
    </xf>
    <xf numFmtId="0" fontId="22" fillId="0" borderId="0" xfId="0" applyFont="1" applyBorder="1" applyAlignment="1">
      <alignment vertical="center" wrapText="1"/>
    </xf>
    <xf numFmtId="184" fontId="22" fillId="0" borderId="16" xfId="0" applyNumberFormat="1" applyFont="1" applyBorder="1" applyAlignment="1" applyProtection="1">
      <alignment horizontal="left"/>
      <protection locked="0"/>
    </xf>
    <xf numFmtId="0" fontId="22" fillId="33" borderId="12"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1" fillId="0" borderId="0" xfId="0" applyFont="1" applyFill="1" applyBorder="1" applyAlignment="1">
      <alignment vertical="center"/>
    </xf>
    <xf numFmtId="0" fontId="21" fillId="0" borderId="20" xfId="0" applyFont="1" applyFill="1" applyBorder="1" applyAlignment="1">
      <alignment vertical="center"/>
    </xf>
    <xf numFmtId="0" fontId="20" fillId="0" borderId="20" xfId="0" applyFont="1" applyFill="1" applyBorder="1" applyAlignment="1">
      <alignment vertical="center" wrapText="1"/>
    </xf>
    <xf numFmtId="0" fontId="30" fillId="0" borderId="0" xfId="0" applyFont="1" applyAlignment="1">
      <alignment horizontal="left" vertical="center" wrapText="1" readingOrder="1"/>
    </xf>
    <xf numFmtId="37" fontId="20" fillId="33" borderId="31" xfId="0" applyNumberFormat="1" applyFont="1" applyFill="1" applyBorder="1" applyAlignment="1" applyProtection="1">
      <alignment horizontal="center" vertical="center" wrapText="1"/>
      <protection/>
    </xf>
    <xf numFmtId="37" fontId="20" fillId="33" borderId="32" xfId="0" applyNumberFormat="1"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22" fillId="0" borderId="25" xfId="0" applyFont="1" applyBorder="1" applyAlignment="1">
      <alignment horizontal="center" vertical="center" wrapText="1"/>
    </xf>
    <xf numFmtId="37" fontId="20" fillId="0" borderId="16" xfId="0" applyNumberFormat="1" applyFont="1" applyFill="1" applyBorder="1" applyAlignment="1" applyProtection="1">
      <alignment horizontal="center" vertical="center" wrapText="1"/>
      <protection/>
    </xf>
    <xf numFmtId="0" fontId="22" fillId="0" borderId="18" xfId="0" applyFont="1" applyBorder="1" applyAlignment="1">
      <alignment horizontal="center" vertical="center" wrapText="1"/>
    </xf>
    <xf numFmtId="0" fontId="20" fillId="0" borderId="16" xfId="0" applyFont="1" applyFill="1" applyBorder="1" applyAlignment="1" applyProtection="1">
      <alignment horizontal="center" vertical="center" wrapText="1"/>
      <protection/>
    </xf>
    <xf numFmtId="37" fontId="20" fillId="0" borderId="18" xfId="0" applyNumberFormat="1" applyFont="1" applyFill="1" applyBorder="1" applyAlignment="1" applyProtection="1">
      <alignment horizontal="center" vertical="center" wrapText="1"/>
      <protection/>
    </xf>
    <xf numFmtId="37" fontId="20" fillId="33" borderId="152" xfId="0" applyNumberFormat="1" applyFont="1" applyFill="1" applyBorder="1" applyAlignment="1" applyProtection="1">
      <alignment horizontal="center" wrapText="1"/>
      <protection/>
    </xf>
    <xf numFmtId="37" fontId="20" fillId="33" borderId="39" xfId="0" applyNumberFormat="1" applyFont="1" applyFill="1" applyBorder="1" applyAlignment="1" applyProtection="1">
      <alignment horizontal="center" wrapText="1"/>
      <protection/>
    </xf>
    <xf numFmtId="37" fontId="20" fillId="33" borderId="151" xfId="0" applyNumberFormat="1" applyFont="1" applyFill="1" applyBorder="1" applyAlignment="1" applyProtection="1">
      <alignment horizontal="center" wrapText="1"/>
      <protection/>
    </xf>
    <xf numFmtId="37" fontId="20" fillId="0" borderId="105" xfId="0" applyNumberFormat="1" applyFont="1" applyFill="1" applyBorder="1" applyAlignment="1" applyProtection="1">
      <alignment horizontal="center" vertical="center" wrapText="1"/>
      <protection/>
    </xf>
    <xf numFmtId="37" fontId="20" fillId="0" borderId="25" xfId="0" applyNumberFormat="1" applyFont="1" applyFill="1" applyBorder="1" applyAlignment="1" applyProtection="1">
      <alignment horizontal="center" vertical="center" wrapText="1"/>
      <protection/>
    </xf>
    <xf numFmtId="37" fontId="20" fillId="0" borderId="90" xfId="0" applyNumberFormat="1" applyFont="1" applyFill="1" applyBorder="1" applyAlignment="1" applyProtection="1">
      <alignment horizontal="center" vertical="center" wrapText="1"/>
      <protection/>
    </xf>
    <xf numFmtId="0" fontId="20" fillId="33" borderId="21" xfId="0"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14" xfId="0" applyFont="1" applyFill="1" applyBorder="1" applyAlignment="1">
      <alignment horizontal="left" vertical="center" wrapText="1"/>
    </xf>
    <xf numFmtId="0" fontId="22" fillId="0" borderId="21" xfId="0" applyFont="1" applyFill="1" applyBorder="1" applyAlignment="1" applyProtection="1">
      <alignment horizontal="left"/>
      <protection locked="0"/>
    </xf>
    <xf numFmtId="0" fontId="22" fillId="0" borderId="15" xfId="0" applyFont="1" applyFill="1" applyBorder="1" applyAlignment="1" applyProtection="1">
      <alignment horizontal="left"/>
      <protection locked="0"/>
    </xf>
    <xf numFmtId="0" fontId="22" fillId="0" borderId="14" xfId="0" applyFont="1" applyFill="1" applyBorder="1" applyAlignment="1" applyProtection="1">
      <alignment horizontal="left"/>
      <protection locked="0"/>
    </xf>
    <xf numFmtId="184" fontId="20" fillId="39" borderId="10" xfId="0" applyNumberFormat="1" applyFont="1" applyFill="1" applyBorder="1" applyAlignment="1" applyProtection="1">
      <alignment horizontal="left"/>
      <protection/>
    </xf>
    <xf numFmtId="0" fontId="22" fillId="0" borderId="22" xfId="0" applyFont="1" applyFill="1" applyBorder="1" applyAlignment="1" applyProtection="1">
      <alignment horizontal="left"/>
      <protection locked="0"/>
    </xf>
    <xf numFmtId="0" fontId="22" fillId="0" borderId="0" xfId="0" applyFont="1" applyFill="1" applyBorder="1" applyAlignment="1" applyProtection="1">
      <alignment horizontal="left"/>
      <protection locked="0"/>
    </xf>
    <xf numFmtId="0" fontId="22" fillId="0" borderId="20" xfId="0" applyFont="1" applyFill="1" applyBorder="1" applyAlignment="1" applyProtection="1">
      <alignment horizontal="left"/>
      <protection locked="0"/>
    </xf>
    <xf numFmtId="0" fontId="22" fillId="0" borderId="12" xfId="0" applyFont="1" applyFill="1" applyBorder="1" applyAlignment="1" applyProtection="1">
      <alignment horizontal="left"/>
      <protection locked="0"/>
    </xf>
    <xf numFmtId="0" fontId="22" fillId="0" borderId="11" xfId="0" applyFont="1" applyFill="1" applyBorder="1" applyAlignment="1" applyProtection="1">
      <alignment horizontal="left"/>
      <protection locked="0"/>
    </xf>
    <xf numFmtId="0" fontId="22" fillId="0" borderId="30" xfId="0" applyFont="1" applyFill="1" applyBorder="1" applyAlignment="1" applyProtection="1">
      <alignment horizontal="left"/>
      <protection locked="0"/>
    </xf>
    <xf numFmtId="0" fontId="20" fillId="39" borderId="10" xfId="0" applyFont="1" applyFill="1" applyBorder="1" applyAlignment="1" applyProtection="1">
      <alignment horizontal="left"/>
      <protection locked="0"/>
    </xf>
    <xf numFmtId="0" fontId="20" fillId="39" borderId="10" xfId="0" applyFont="1" applyFill="1" applyBorder="1" applyAlignment="1" applyProtection="1">
      <alignment horizontal="left"/>
      <protection/>
    </xf>
    <xf numFmtId="0" fontId="20" fillId="39" borderId="31" xfId="0" applyFont="1" applyFill="1" applyBorder="1" applyAlignment="1" applyProtection="1" quotePrefix="1">
      <alignment wrapText="1"/>
      <protection/>
    </xf>
    <xf numFmtId="0" fontId="20" fillId="39" borderId="23" xfId="0" applyFont="1" applyFill="1" applyBorder="1" applyAlignment="1" applyProtection="1" quotePrefix="1">
      <alignment wrapText="1"/>
      <protection/>
    </xf>
    <xf numFmtId="0" fontId="20" fillId="39" borderId="32" xfId="0" applyFont="1" applyFill="1" applyBorder="1" applyAlignment="1" applyProtection="1" quotePrefix="1">
      <alignment wrapText="1"/>
      <protection/>
    </xf>
    <xf numFmtId="0" fontId="20" fillId="39" borderId="21" xfId="0" applyFont="1" applyFill="1" applyBorder="1" applyAlignment="1" applyProtection="1">
      <alignment horizontal="left"/>
      <protection/>
    </xf>
    <xf numFmtId="0" fontId="20" fillId="39" borderId="15" xfId="0" applyFont="1" applyFill="1" applyBorder="1" applyAlignment="1" applyProtection="1">
      <alignment horizontal="left"/>
      <protection/>
    </xf>
    <xf numFmtId="0" fontId="20" fillId="39" borderId="14" xfId="0" applyFont="1" applyFill="1" applyBorder="1" applyAlignment="1" applyProtection="1">
      <alignment horizontal="left"/>
      <protection/>
    </xf>
    <xf numFmtId="0" fontId="20" fillId="39" borderId="12" xfId="0" applyFont="1" applyFill="1" applyBorder="1" applyAlignment="1" applyProtection="1">
      <alignment horizontal="left"/>
      <protection/>
    </xf>
    <xf numFmtId="0" fontId="20" fillId="39" borderId="11" xfId="0" applyFont="1" applyFill="1" applyBorder="1" applyAlignment="1" applyProtection="1">
      <alignment horizontal="left"/>
      <protection/>
    </xf>
    <xf numFmtId="0" fontId="20" fillId="39" borderId="30" xfId="0" applyFont="1" applyFill="1" applyBorder="1" applyAlignment="1" applyProtection="1">
      <alignment horizontal="left"/>
      <protection/>
    </xf>
    <xf numFmtId="184" fontId="20" fillId="39" borderId="120" xfId="0" applyNumberFormat="1" applyFont="1" applyFill="1" applyBorder="1" applyAlignment="1" applyProtection="1">
      <alignment horizontal="right"/>
      <protection locked="0"/>
    </xf>
    <xf numFmtId="184" fontId="20" fillId="39" borderId="83" xfId="0" applyNumberFormat="1" applyFont="1" applyFill="1" applyBorder="1" applyAlignment="1" applyProtection="1">
      <alignment horizontal="right"/>
      <protection locked="0"/>
    </xf>
    <xf numFmtId="215" fontId="22" fillId="39" borderId="159" xfId="0" applyNumberFormat="1" applyFont="1" applyFill="1" applyBorder="1" applyAlignment="1" applyProtection="1">
      <alignment horizontal="right"/>
      <protection/>
    </xf>
    <xf numFmtId="215" fontId="22" fillId="39" borderId="160" xfId="0" applyNumberFormat="1" applyFont="1" applyFill="1" applyBorder="1" applyAlignment="1" applyProtection="1">
      <alignment horizontal="right"/>
      <protection/>
    </xf>
    <xf numFmtId="215" fontId="22" fillId="39" borderId="108" xfId="0" applyNumberFormat="1" applyFont="1" applyFill="1" applyBorder="1" applyAlignment="1" applyProtection="1">
      <alignment horizontal="right"/>
      <protection/>
    </xf>
    <xf numFmtId="195" fontId="22" fillId="0" borderId="119" xfId="0" applyNumberFormat="1" applyFont="1" applyFill="1" applyBorder="1" applyAlignment="1" applyProtection="1">
      <alignment horizontal="left"/>
      <protection locked="0"/>
    </xf>
    <xf numFmtId="195" fontId="22" fillId="0" borderId="120" xfId="0" applyNumberFormat="1" applyFont="1" applyFill="1" applyBorder="1" applyAlignment="1" applyProtection="1">
      <alignment horizontal="left"/>
      <protection locked="0"/>
    </xf>
    <xf numFmtId="195" fontId="22" fillId="0" borderId="116" xfId="0" applyNumberFormat="1" applyFont="1" applyFill="1" applyBorder="1" applyAlignment="1" applyProtection="1">
      <alignment horizontal="left"/>
      <protection locked="0"/>
    </xf>
    <xf numFmtId="195" fontId="22" fillId="0" borderId="81" xfId="0" applyNumberFormat="1" applyFont="1" applyFill="1" applyBorder="1" applyAlignment="1" applyProtection="1">
      <alignment horizontal="left"/>
      <protection locked="0"/>
    </xf>
    <xf numFmtId="195" fontId="22" fillId="0" borderId="33" xfId="0" applyNumberFormat="1" applyFont="1" applyFill="1" applyBorder="1" applyAlignment="1" applyProtection="1">
      <alignment horizontal="left"/>
      <protection locked="0"/>
    </xf>
    <xf numFmtId="195" fontId="22" fillId="0" borderId="80" xfId="0" applyNumberFormat="1" applyFont="1" applyFill="1" applyBorder="1" applyAlignment="1" applyProtection="1">
      <alignment horizontal="left"/>
      <protection locked="0"/>
    </xf>
    <xf numFmtId="195" fontId="22" fillId="0" borderId="134" xfId="0" applyNumberFormat="1" applyFont="1" applyFill="1" applyBorder="1" applyAlignment="1" applyProtection="1">
      <alignment horizontal="left"/>
      <protection locked="0"/>
    </xf>
    <xf numFmtId="195" fontId="22" fillId="0" borderId="83" xfId="0" applyNumberFormat="1" applyFont="1" applyFill="1" applyBorder="1" applyAlignment="1" applyProtection="1">
      <alignment horizontal="left"/>
      <protection locked="0"/>
    </xf>
    <xf numFmtId="195" fontId="22" fillId="0" borderId="84" xfId="0" applyNumberFormat="1" applyFont="1" applyFill="1" applyBorder="1" applyAlignment="1" applyProtection="1">
      <alignment horizontal="left"/>
      <protection locked="0"/>
    </xf>
    <xf numFmtId="0" fontId="20" fillId="39" borderId="31" xfId="0" applyFont="1" applyFill="1" applyBorder="1" applyAlignment="1" applyProtection="1">
      <alignment horizontal="left"/>
      <protection/>
    </xf>
    <xf numFmtId="0" fontId="20" fillId="39" borderId="23" xfId="0" applyFont="1" applyFill="1" applyBorder="1" applyAlignment="1" applyProtection="1">
      <alignment horizontal="left"/>
      <protection/>
    </xf>
    <xf numFmtId="0" fontId="20" fillId="39" borderId="32" xfId="0" applyFont="1" applyFill="1" applyBorder="1" applyAlignment="1" applyProtection="1">
      <alignment horizontal="left"/>
      <protection/>
    </xf>
    <xf numFmtId="184" fontId="20" fillId="36" borderId="0" xfId="0" applyNumberFormat="1" applyFont="1" applyFill="1" applyBorder="1" applyAlignment="1" applyProtection="1">
      <alignment horizontal="right"/>
      <protection locked="0"/>
    </xf>
    <xf numFmtId="0" fontId="20" fillId="39" borderId="10" xfId="0" applyFont="1" applyFill="1" applyBorder="1" applyAlignment="1" applyProtection="1">
      <alignment horizontal="center"/>
      <protection/>
    </xf>
    <xf numFmtId="0" fontId="21" fillId="36" borderId="0" xfId="0" applyFont="1" applyFill="1" applyBorder="1" applyAlignment="1" applyProtection="1">
      <alignment horizontal="left" vertical="center"/>
      <protection/>
    </xf>
    <xf numFmtId="0" fontId="20" fillId="0" borderId="10" xfId="0" applyFont="1" applyFill="1" applyBorder="1" applyAlignment="1" applyProtection="1">
      <alignment horizontal="right"/>
      <protection/>
    </xf>
    <xf numFmtId="0" fontId="20" fillId="39" borderId="0" xfId="0" applyFont="1" applyFill="1" applyBorder="1" applyAlignment="1" applyProtection="1">
      <alignment horizontal="right"/>
      <protection/>
    </xf>
    <xf numFmtId="0" fontId="20" fillId="39" borderId="20" xfId="0" applyFont="1" applyFill="1" applyBorder="1" applyAlignment="1" applyProtection="1">
      <alignment horizontal="right"/>
      <protection/>
    </xf>
    <xf numFmtId="14" fontId="20" fillId="39" borderId="11" xfId="0" applyNumberFormat="1" applyFont="1" applyFill="1" applyBorder="1" applyAlignment="1">
      <alignment horizontal="right"/>
    </xf>
    <xf numFmtId="14" fontId="20" fillId="39" borderId="30" xfId="0" applyNumberFormat="1" applyFont="1" applyFill="1" applyBorder="1" applyAlignment="1">
      <alignment horizontal="right"/>
    </xf>
    <xf numFmtId="0" fontId="23" fillId="36" borderId="0" xfId="0" applyFont="1" applyFill="1" applyBorder="1" applyAlignment="1" applyProtection="1">
      <alignment vertical="center" wrapText="1"/>
      <protection/>
    </xf>
    <xf numFmtId="0" fontId="22" fillId="0" borderId="31" xfId="0" applyFont="1" applyFill="1" applyBorder="1" applyAlignment="1" applyProtection="1">
      <alignment horizontal="left"/>
      <protection locked="0"/>
    </xf>
    <xf numFmtId="0" fontId="22" fillId="0" borderId="23" xfId="0" applyFont="1" applyFill="1" applyBorder="1" applyAlignment="1" applyProtection="1">
      <alignment horizontal="left"/>
      <protection locked="0"/>
    </xf>
    <xf numFmtId="0" fontId="22" fillId="0" borderId="32" xfId="0" applyFont="1" applyFill="1" applyBorder="1" applyAlignment="1" applyProtection="1">
      <alignment horizontal="left"/>
      <protection locked="0"/>
    </xf>
    <xf numFmtId="0" fontId="23" fillId="36" borderId="11" xfId="0" applyFont="1" applyFill="1" applyBorder="1" applyAlignment="1" applyProtection="1">
      <alignment horizontal="left" vertical="center"/>
      <protection/>
    </xf>
    <xf numFmtId="0" fontId="22" fillId="0" borderId="81" xfId="0" applyFont="1" applyFill="1" applyBorder="1" applyAlignment="1" applyProtection="1">
      <alignment horizontal="left"/>
      <protection locked="0"/>
    </xf>
    <xf numFmtId="0" fontId="22" fillId="0" borderId="33" xfId="0" applyFont="1" applyFill="1" applyBorder="1" applyAlignment="1" applyProtection="1">
      <alignment horizontal="left"/>
      <protection locked="0"/>
    </xf>
    <xf numFmtId="0" fontId="22" fillId="0" borderId="80" xfId="0" applyFont="1" applyFill="1" applyBorder="1" applyAlignment="1" applyProtection="1">
      <alignment horizontal="left"/>
      <protection locked="0"/>
    </xf>
    <xf numFmtId="0" fontId="20" fillId="39" borderId="21" xfId="0" applyFont="1" applyFill="1" applyBorder="1" applyAlignment="1" applyProtection="1">
      <alignment horizontal="left" wrapText="1"/>
      <protection/>
    </xf>
    <xf numFmtId="0" fontId="20" fillId="39" borderId="15" xfId="0" applyFont="1" applyFill="1" applyBorder="1" applyAlignment="1" applyProtection="1">
      <alignment horizontal="left" wrapText="1"/>
      <protection/>
    </xf>
    <xf numFmtId="0" fontId="20" fillId="39" borderId="14" xfId="0" applyFont="1" applyFill="1" applyBorder="1" applyAlignment="1" applyProtection="1">
      <alignment horizontal="left" wrapText="1"/>
      <protection/>
    </xf>
    <xf numFmtId="0" fontId="20" fillId="39" borderId="12" xfId="0" applyFont="1" applyFill="1" applyBorder="1" applyAlignment="1" applyProtection="1">
      <alignment horizontal="left" wrapText="1"/>
      <protection/>
    </xf>
    <xf numFmtId="0" fontId="20" fillId="39" borderId="11" xfId="0" applyFont="1" applyFill="1" applyBorder="1" applyAlignment="1" applyProtection="1">
      <alignment horizontal="left" wrapText="1"/>
      <protection/>
    </xf>
    <xf numFmtId="0" fontId="20" fillId="39" borderId="30" xfId="0" applyFont="1" applyFill="1" applyBorder="1" applyAlignment="1" applyProtection="1">
      <alignment horizontal="left" wrapText="1"/>
      <protection/>
    </xf>
    <xf numFmtId="0" fontId="20" fillId="39" borderId="31" xfId="0" applyFont="1" applyFill="1" applyBorder="1" applyAlignment="1" applyProtection="1">
      <alignment horizontal="left" wrapText="1"/>
      <protection/>
    </xf>
    <xf numFmtId="0" fontId="20" fillId="39" borderId="32" xfId="0" applyFont="1" applyFill="1" applyBorder="1" applyAlignment="1" applyProtection="1">
      <alignment horizontal="left" wrapText="1"/>
      <protection/>
    </xf>
    <xf numFmtId="0" fontId="21" fillId="36" borderId="0" xfId="0" applyFont="1" applyFill="1" applyBorder="1" applyAlignment="1">
      <alignment horizontal="left" vertical="center"/>
    </xf>
    <xf numFmtId="0" fontId="20" fillId="39" borderId="10" xfId="0" applyFont="1" applyFill="1" applyBorder="1" applyAlignment="1" applyProtection="1">
      <alignment horizontal="center"/>
      <protection locked="0"/>
    </xf>
    <xf numFmtId="0" fontId="20" fillId="39" borderId="15" xfId="0" applyFont="1" applyFill="1" applyBorder="1" applyAlignment="1">
      <alignment horizontal="right"/>
    </xf>
    <xf numFmtId="0" fontId="20" fillId="39" borderId="14" xfId="0" applyFont="1" applyFill="1" applyBorder="1" applyAlignment="1">
      <alignment horizontal="right"/>
    </xf>
    <xf numFmtId="0" fontId="20" fillId="39" borderId="0" xfId="0" applyFont="1" applyFill="1" applyBorder="1" applyAlignment="1">
      <alignment horizontal="right"/>
    </xf>
    <xf numFmtId="0" fontId="20" fillId="39" borderId="20" xfId="0" applyFont="1" applyFill="1" applyBorder="1" applyAlignment="1">
      <alignment horizontal="right"/>
    </xf>
    <xf numFmtId="184" fontId="20" fillId="39" borderId="10" xfId="0" applyNumberFormat="1" applyFont="1" applyFill="1" applyBorder="1" applyAlignment="1" applyProtection="1">
      <alignment horizontal="right"/>
      <protection locked="0"/>
    </xf>
    <xf numFmtId="0" fontId="22" fillId="0" borderId="119" xfId="0" applyFont="1" applyFill="1" applyBorder="1" applyAlignment="1" applyProtection="1">
      <alignment horizontal="left"/>
      <protection locked="0"/>
    </xf>
    <xf numFmtId="0" fontId="22" fillId="0" borderId="120" xfId="0" applyFont="1" applyFill="1" applyBorder="1" applyAlignment="1" applyProtection="1">
      <alignment horizontal="left"/>
      <protection locked="0"/>
    </xf>
    <xf numFmtId="0" fontId="22" fillId="0" borderId="116" xfId="0" applyFont="1" applyFill="1" applyBorder="1" applyAlignment="1" applyProtection="1">
      <alignment horizontal="left"/>
      <protection locked="0"/>
    </xf>
    <xf numFmtId="0" fontId="22" fillId="0" borderId="134" xfId="0" applyFont="1" applyFill="1" applyBorder="1" applyAlignment="1" applyProtection="1">
      <alignment horizontal="left"/>
      <protection locked="0"/>
    </xf>
    <xf numFmtId="0" fontId="22" fillId="0" borderId="83" xfId="0" applyFont="1" applyFill="1" applyBorder="1" applyAlignment="1" applyProtection="1">
      <alignment horizontal="left"/>
      <protection locked="0"/>
    </xf>
    <xf numFmtId="0" fontId="22" fillId="0" borderId="84" xfId="0" applyFont="1" applyFill="1" applyBorder="1" applyAlignment="1" applyProtection="1">
      <alignment horizontal="left"/>
      <protection locked="0"/>
    </xf>
    <xf numFmtId="0" fontId="20" fillId="0" borderId="0" xfId="0" applyFont="1" applyFill="1" applyBorder="1" applyAlignment="1" applyProtection="1">
      <alignment horizontal="left" vertical="center"/>
      <protection locked="0"/>
    </xf>
    <xf numFmtId="0" fontId="23" fillId="0" borderId="11" xfId="0" applyFont="1" applyBorder="1" applyAlignment="1" applyProtection="1">
      <alignment vertical="center" wrapText="1"/>
      <protection locked="0"/>
    </xf>
    <xf numFmtId="0" fontId="22" fillId="0" borderId="22" xfId="0" applyFont="1" applyBorder="1" applyAlignment="1">
      <alignment vertical="center" wrapText="1"/>
    </xf>
    <xf numFmtId="0" fontId="20" fillId="33" borderId="39" xfId="0" applyFont="1" applyFill="1" applyBorder="1" applyAlignment="1" applyProtection="1">
      <alignment horizontal="center" vertical="center" wrapText="1"/>
      <protection/>
    </xf>
    <xf numFmtId="0" fontId="20" fillId="33" borderId="14" xfId="0" applyFont="1" applyFill="1" applyBorder="1" applyAlignment="1" applyProtection="1">
      <alignment horizontal="center" vertical="center" wrapText="1"/>
      <protection/>
    </xf>
    <xf numFmtId="0" fontId="22" fillId="0" borderId="20" xfId="0" applyFont="1" applyBorder="1" applyAlignment="1">
      <alignment vertical="center" wrapText="1"/>
    </xf>
    <xf numFmtId="0" fontId="0" fillId="2" borderId="22" xfId="0" applyFill="1" applyBorder="1" applyAlignment="1">
      <alignment wrapText="1"/>
    </xf>
    <xf numFmtId="0" fontId="0" fillId="2" borderId="20" xfId="0" applyFill="1" applyBorder="1" applyAlignment="1">
      <alignment wrapText="1"/>
    </xf>
    <xf numFmtId="0" fontId="0" fillId="2" borderId="12" xfId="0" applyFill="1" applyBorder="1" applyAlignment="1">
      <alignment wrapText="1"/>
    </xf>
    <xf numFmtId="0" fontId="0" fillId="2" borderId="30" xfId="0" applyFill="1" applyBorder="1" applyAlignment="1">
      <alignment wrapText="1"/>
    </xf>
    <xf numFmtId="0" fontId="0" fillId="0" borderId="13" xfId="0" applyFill="1" applyBorder="1" applyAlignment="1">
      <alignment wrapText="1"/>
    </xf>
    <xf numFmtId="0" fontId="0" fillId="0" borderId="95" xfId="0" applyFill="1" applyBorder="1" applyAlignment="1">
      <alignment wrapText="1"/>
    </xf>
    <xf numFmtId="0" fontId="0" fillId="0" borderId="12" xfId="0" applyFill="1" applyBorder="1" applyAlignment="1">
      <alignment horizontal="left"/>
    </xf>
    <xf numFmtId="0" fontId="0" fillId="0" borderId="30" xfId="0" applyFill="1" applyBorder="1" applyAlignment="1">
      <alignment horizontal="left"/>
    </xf>
    <xf numFmtId="0" fontId="75" fillId="2" borderId="21" xfId="0" applyFont="1" applyFill="1" applyBorder="1" applyAlignment="1">
      <alignment horizontal="left"/>
    </xf>
    <xf numFmtId="0" fontId="75" fillId="2" borderId="15" xfId="0" applyFont="1" applyFill="1" applyBorder="1" applyAlignment="1">
      <alignment horizontal="left"/>
    </xf>
    <xf numFmtId="0" fontId="75" fillId="2" borderId="14" xfId="0" applyFont="1" applyFill="1" applyBorder="1" applyAlignment="1">
      <alignment horizontal="left"/>
    </xf>
    <xf numFmtId="0" fontId="76" fillId="0" borderId="12" xfId="0" applyFont="1" applyFill="1" applyBorder="1" applyAlignment="1">
      <alignment horizontal="left"/>
    </xf>
    <xf numFmtId="0" fontId="76" fillId="0" borderId="11" xfId="0" applyFont="1" applyFill="1" applyBorder="1" applyAlignment="1">
      <alignment horizontal="left"/>
    </xf>
    <xf numFmtId="0" fontId="76" fillId="0" borderId="30" xfId="0" applyFont="1" applyFill="1" applyBorder="1" applyAlignment="1">
      <alignment horizontal="left"/>
    </xf>
    <xf numFmtId="14" fontId="0" fillId="0" borderId="12" xfId="0" applyNumberFormat="1" applyFill="1" applyBorder="1" applyAlignment="1">
      <alignment horizontal="left"/>
    </xf>
    <xf numFmtId="14" fontId="0" fillId="0" borderId="30" xfId="0" applyNumberFormat="1" applyFill="1" applyBorder="1" applyAlignment="1">
      <alignment horizontal="left"/>
    </xf>
    <xf numFmtId="0" fontId="74" fillId="0" borderId="21"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74" fillId="0" borderId="14" xfId="0" applyFont="1" applyFill="1" applyBorder="1" applyAlignment="1">
      <alignment horizontal="left" vertical="center" wrapText="1"/>
    </xf>
    <xf numFmtId="0" fontId="74" fillId="0" borderId="22"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2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4" fillId="0" borderId="30" xfId="0" applyFont="1" applyFill="1" applyBorder="1" applyAlignment="1">
      <alignment horizontal="left" vertical="center" wrapText="1"/>
    </xf>
    <xf numFmtId="0" fontId="0" fillId="2" borderId="31" xfId="0" applyFill="1" applyBorder="1" applyAlignment="1">
      <alignment horizontal="left"/>
    </xf>
    <xf numFmtId="0" fontId="0" fillId="2" borderId="32" xfId="0" applyFill="1" applyBorder="1" applyAlignment="1">
      <alignment horizontal="left"/>
    </xf>
    <xf numFmtId="0" fontId="0" fillId="2" borderId="161" xfId="0" applyFill="1" applyBorder="1" applyAlignment="1">
      <alignment horizontal="center" vertical="center" wrapText="1"/>
    </xf>
    <xf numFmtId="0" fontId="0" fillId="2" borderId="162" xfId="0" applyFill="1" applyBorder="1" applyAlignment="1">
      <alignment horizontal="center" vertical="center" wrapText="1"/>
    </xf>
    <xf numFmtId="0" fontId="0" fillId="2" borderId="163" xfId="0" applyFill="1" applyBorder="1" applyAlignment="1">
      <alignment horizontal="center" vertical="center" wrapText="1"/>
    </xf>
    <xf numFmtId="0" fontId="0" fillId="2" borderId="164" xfId="0" applyFill="1" applyBorder="1" applyAlignment="1">
      <alignment horizontal="center" vertical="center" wrapText="1"/>
    </xf>
    <xf numFmtId="0" fontId="0" fillId="2" borderId="86" xfId="0" applyFill="1" applyBorder="1" applyAlignment="1">
      <alignment horizontal="center" vertical="center" wrapText="1"/>
    </xf>
    <xf numFmtId="0" fontId="0" fillId="2" borderId="165" xfId="0" applyFill="1" applyBorder="1" applyAlignment="1">
      <alignment horizontal="center" vertical="center" wrapText="1"/>
    </xf>
    <xf numFmtId="0" fontId="0" fillId="2" borderId="166" xfId="0" applyFill="1" applyBorder="1" applyAlignment="1">
      <alignment horizontal="left"/>
    </xf>
    <xf numFmtId="0" fontId="0" fillId="2" borderId="0" xfId="0" applyFill="1" applyBorder="1" applyAlignment="1">
      <alignment horizontal="left"/>
    </xf>
    <xf numFmtId="0" fontId="0" fillId="2" borderId="21"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left"/>
    </xf>
    <xf numFmtId="0" fontId="0" fillId="2" borderId="15" xfId="0" applyFill="1" applyBorder="1" applyAlignment="1">
      <alignment horizontal="left"/>
    </xf>
    <xf numFmtId="0" fontId="0" fillId="2" borderId="22" xfId="0" applyFill="1" applyBorder="1" applyAlignment="1">
      <alignment horizontal="left"/>
    </xf>
    <xf numFmtId="0" fontId="0" fillId="2" borderId="20" xfId="0" applyFill="1" applyBorder="1" applyAlignment="1">
      <alignment horizontal="left"/>
    </xf>
    <xf numFmtId="0" fontId="0" fillId="2" borderId="164" xfId="0" applyFill="1" applyBorder="1" applyAlignment="1">
      <alignment horizontal="left"/>
    </xf>
    <xf numFmtId="0" fontId="0" fillId="2" borderId="86" xfId="0" applyFill="1" applyBorder="1" applyAlignment="1">
      <alignment horizontal="left"/>
    </xf>
    <xf numFmtId="0" fontId="0" fillId="2" borderId="167" xfId="0" applyFill="1" applyBorder="1" applyAlignment="1">
      <alignment horizontal="left"/>
    </xf>
    <xf numFmtId="0" fontId="0" fillId="2" borderId="168" xfId="0" applyFill="1" applyBorder="1" applyAlignment="1">
      <alignment horizontal="left"/>
    </xf>
    <xf numFmtId="0" fontId="0" fillId="2" borderId="169" xfId="0" applyFill="1" applyBorder="1" applyAlignment="1">
      <alignment horizontal="left"/>
    </xf>
    <xf numFmtId="0" fontId="0" fillId="2" borderId="21" xfId="0" applyFill="1" applyBorder="1" applyAlignment="1">
      <alignment horizontal="left" wrapText="1"/>
    </xf>
    <xf numFmtId="0" fontId="0" fillId="2" borderId="14" xfId="0" applyFill="1" applyBorder="1" applyAlignment="1">
      <alignment horizontal="left" wrapText="1"/>
    </xf>
    <xf numFmtId="0" fontId="0" fillId="2" borderId="12" xfId="0" applyFill="1" applyBorder="1" applyAlignment="1">
      <alignment horizontal="left" wrapText="1"/>
    </xf>
    <xf numFmtId="0" fontId="0" fillId="2" borderId="30" xfId="0" applyFill="1" applyBorder="1" applyAlignment="1">
      <alignment horizontal="left" wrapText="1"/>
    </xf>
    <xf numFmtId="42" fontId="0" fillId="2" borderId="10" xfId="0" applyNumberFormat="1" applyFill="1" applyBorder="1" applyAlignment="1">
      <alignment horizontal="center"/>
    </xf>
    <xf numFmtId="0" fontId="0" fillId="2" borderId="10" xfId="0" applyFill="1" applyBorder="1" applyAlignment="1">
      <alignment horizontal="left"/>
    </xf>
    <xf numFmtId="0" fontId="77" fillId="2" borderId="0" xfId="0" applyFont="1" applyFill="1" applyBorder="1" applyAlignment="1">
      <alignment horizontal="left"/>
    </xf>
    <xf numFmtId="0" fontId="0" fillId="2" borderId="14" xfId="0" applyFill="1" applyBorder="1" applyAlignment="1">
      <alignment horizontal="left"/>
    </xf>
    <xf numFmtId="0" fontId="0" fillId="2" borderId="22" xfId="0" applyFont="1" applyFill="1" applyBorder="1" applyAlignment="1">
      <alignment horizontal="left"/>
    </xf>
    <xf numFmtId="0" fontId="0" fillId="2" borderId="20" xfId="0" applyFont="1" applyFill="1" applyBorder="1" applyAlignment="1">
      <alignment horizontal="left"/>
    </xf>
    <xf numFmtId="0" fontId="0" fillId="2" borderId="10" xfId="0" applyFill="1" applyBorder="1" applyAlignment="1">
      <alignment horizontal="left" wrapText="1"/>
    </xf>
    <xf numFmtId="0" fontId="0" fillId="2" borderId="21" xfId="0" applyFill="1" applyBorder="1" applyAlignment="1">
      <alignment wrapText="1"/>
    </xf>
    <xf numFmtId="0" fontId="0" fillId="2" borderId="14" xfId="0" applyFill="1" applyBorder="1" applyAlignment="1">
      <alignment wrapText="1"/>
    </xf>
    <xf numFmtId="0" fontId="20" fillId="0" borderId="0" xfId="48" applyFont="1" applyFill="1" applyBorder="1" applyAlignment="1">
      <alignment horizontal="left" vertical="center"/>
      <protection/>
    </xf>
    <xf numFmtId="0" fontId="20" fillId="33" borderId="22" xfId="48" applyFont="1" applyFill="1" applyBorder="1" applyAlignment="1" quotePrefix="1">
      <alignment horizontal="left"/>
      <protection/>
    </xf>
    <xf numFmtId="0" fontId="20" fillId="33" borderId="0" xfId="48" applyFont="1" applyFill="1" applyBorder="1" applyAlignment="1" quotePrefix="1">
      <alignment horizontal="left"/>
      <protection/>
    </xf>
    <xf numFmtId="0" fontId="20" fillId="33" borderId="20" xfId="48" applyFont="1" applyFill="1" applyBorder="1" applyAlignment="1" quotePrefix="1">
      <alignment horizontal="left"/>
      <protection/>
    </xf>
    <xf numFmtId="0" fontId="20" fillId="33" borderId="12" xfId="48" applyFont="1" applyFill="1" applyBorder="1" applyAlignment="1">
      <alignment horizontal="left"/>
      <protection/>
    </xf>
    <xf numFmtId="0" fontId="20" fillId="33" borderId="11" xfId="48" applyFont="1" applyFill="1" applyBorder="1" applyAlignment="1">
      <alignment horizontal="left"/>
      <protection/>
    </xf>
    <xf numFmtId="14" fontId="20" fillId="33" borderId="11" xfId="48" applyNumberFormat="1" applyFont="1" applyFill="1" applyBorder="1" applyAlignment="1">
      <alignment horizontal="left"/>
      <protection/>
    </xf>
    <xf numFmtId="0" fontId="20" fillId="33" borderId="30" xfId="48" applyFont="1" applyFill="1" applyBorder="1" applyAlignment="1">
      <alignment horizontal="left"/>
      <protection/>
    </xf>
    <xf numFmtId="0" fontId="21" fillId="0" borderId="0" xfId="48" applyFont="1" applyFill="1" applyBorder="1" applyAlignment="1">
      <alignment horizontal="left" vertical="center"/>
      <protection/>
    </xf>
    <xf numFmtId="0" fontId="20" fillId="33" borderId="21" xfId="48" applyFont="1" applyFill="1" applyBorder="1" applyAlignment="1" applyProtection="1" quotePrefix="1">
      <alignment horizontal="left"/>
      <protection locked="0"/>
    </xf>
    <xf numFmtId="0" fontId="20" fillId="33" borderId="15" xfId="48" applyFont="1" applyFill="1" applyBorder="1" applyAlignment="1" applyProtection="1" quotePrefix="1">
      <alignment horizontal="left"/>
      <protection locked="0"/>
    </xf>
    <xf numFmtId="0" fontId="20" fillId="33" borderId="15" xfId="48" applyFont="1" applyFill="1" applyBorder="1" applyAlignment="1" applyProtection="1">
      <alignment horizontal="left"/>
      <protection locked="0"/>
    </xf>
    <xf numFmtId="0" fontId="20" fillId="33" borderId="14" xfId="48" applyFont="1" applyFill="1" applyBorder="1" applyAlignment="1" applyProtection="1">
      <alignment horizontal="left"/>
      <protection locked="0"/>
    </xf>
    <xf numFmtId="0" fontId="20" fillId="33" borderId="0" xfId="48" applyFont="1" applyFill="1" applyBorder="1" applyAlignment="1" applyProtection="1">
      <alignment horizontal="left"/>
      <protection locked="0"/>
    </xf>
    <xf numFmtId="0" fontId="20" fillId="33" borderId="20" xfId="48" applyFont="1" applyFill="1" applyBorder="1" applyAlignment="1" applyProtection="1">
      <alignment horizontal="left"/>
      <protection locked="0"/>
    </xf>
    <xf numFmtId="0" fontId="20" fillId="0" borderId="0" xfId="0" applyFont="1" applyBorder="1" applyAlignment="1">
      <alignment vertical="center"/>
    </xf>
    <xf numFmtId="0" fontId="22" fillId="0" borderId="0" xfId="0" applyFont="1" applyBorder="1" applyAlignment="1">
      <alignment/>
    </xf>
    <xf numFmtId="0" fontId="20" fillId="33" borderId="21" xfId="0" applyFont="1" applyFill="1" applyBorder="1" applyAlignment="1" applyProtection="1" quotePrefix="1">
      <alignment horizontal="left"/>
      <protection locked="0"/>
    </xf>
    <xf numFmtId="0" fontId="20" fillId="33" borderId="15" xfId="0" applyFont="1" applyFill="1" applyBorder="1" applyAlignment="1" applyProtection="1" quotePrefix="1">
      <alignment horizontal="left"/>
      <protection locked="0"/>
    </xf>
    <xf numFmtId="0" fontId="20" fillId="33" borderId="22" xfId="0" applyFont="1" applyFill="1" applyBorder="1" applyAlignment="1" quotePrefix="1">
      <alignment horizontal="left"/>
    </xf>
    <xf numFmtId="0" fontId="23" fillId="0" borderId="0" xfId="0" applyFont="1" applyBorder="1" applyAlignment="1" quotePrefix="1">
      <alignment horizontal="left" vertical="center" wrapText="1"/>
    </xf>
    <xf numFmtId="0" fontId="20" fillId="0" borderId="25"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26"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0" fillId="0" borderId="25" xfId="0" applyFont="1" applyBorder="1" applyAlignment="1" applyProtection="1" quotePrefix="1">
      <alignment horizontal="left"/>
      <protection/>
    </xf>
    <xf numFmtId="0" fontId="20" fillId="0" borderId="18" xfId="0" applyFont="1" applyBorder="1" applyAlignment="1" applyProtection="1" quotePrefix="1">
      <alignment horizontal="left"/>
      <protection/>
    </xf>
    <xf numFmtId="0" fontId="22" fillId="0" borderId="11" xfId="0" applyFont="1" applyBorder="1" applyAlignment="1" applyProtection="1">
      <alignment horizontal="left"/>
      <protection locked="0"/>
    </xf>
    <xf numFmtId="207" fontId="23" fillId="0" borderId="0" xfId="0" applyNumberFormat="1" applyFont="1" applyBorder="1" applyAlignment="1">
      <alignment vertical="center" wrapText="1"/>
    </xf>
    <xf numFmtId="184" fontId="20" fillId="33" borderId="22" xfId="0" applyNumberFormat="1" applyFont="1" applyFill="1" applyBorder="1" applyAlignment="1">
      <alignment horizontal="center" vertical="center"/>
    </xf>
    <xf numFmtId="0" fontId="20" fillId="0" borderId="25" xfId="0" applyFont="1" applyBorder="1" applyAlignment="1">
      <alignment/>
    </xf>
    <xf numFmtId="0" fontId="20" fillId="0" borderId="18" xfId="0" applyFont="1" applyBorder="1" applyAlignment="1">
      <alignment/>
    </xf>
    <xf numFmtId="0" fontId="20" fillId="33" borderId="31" xfId="0" applyFont="1" applyFill="1" applyBorder="1" applyAlignment="1" applyProtection="1">
      <alignment wrapText="1"/>
      <protection locked="0"/>
    </xf>
    <xf numFmtId="0" fontId="22" fillId="0" borderId="25" xfId="0" applyFont="1" applyBorder="1" applyAlignment="1">
      <alignment horizontal="center"/>
    </xf>
    <xf numFmtId="0" fontId="22" fillId="0" borderId="18" xfId="0" applyFont="1" applyBorder="1" applyAlignment="1">
      <alignment horizontal="center"/>
    </xf>
    <xf numFmtId="0" fontId="22" fillId="0" borderId="18" xfId="0" applyFont="1" applyBorder="1" applyAlignment="1">
      <alignment horizontal="left"/>
    </xf>
    <xf numFmtId="184" fontId="22" fillId="0" borderId="18" xfId="0" applyNumberFormat="1" applyFont="1" applyBorder="1" applyAlignment="1" applyProtection="1">
      <alignment/>
      <protection locked="0"/>
    </xf>
    <xf numFmtId="184" fontId="23" fillId="0" borderId="18" xfId="0" applyNumberFormat="1" applyFont="1" applyBorder="1" applyAlignment="1" applyProtection="1">
      <alignment/>
      <protection locked="0"/>
    </xf>
    <xf numFmtId="0" fontId="22" fillId="0" borderId="68" xfId="0" applyFont="1" applyBorder="1" applyAlignment="1">
      <alignment horizontal="left"/>
    </xf>
    <xf numFmtId="0" fontId="22" fillId="0" borderId="34" xfId="0" applyFont="1" applyBorder="1" applyAlignment="1">
      <alignment horizontal="left"/>
    </xf>
    <xf numFmtId="184" fontId="23" fillId="0" borderId="18" xfId="0" applyNumberFormat="1" applyFont="1" applyBorder="1" applyAlignment="1" applyProtection="1">
      <alignment horizontal="left"/>
      <protection locked="0"/>
    </xf>
    <xf numFmtId="0" fontId="20" fillId="33" borderId="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21" xfId="0" applyFont="1" applyFill="1" applyBorder="1" applyAlignment="1" applyProtection="1">
      <alignment horizontal="left"/>
      <protection locked="0"/>
    </xf>
    <xf numFmtId="0" fontId="20" fillId="33" borderId="15" xfId="0" applyFont="1" applyFill="1" applyBorder="1" applyAlignment="1" applyProtection="1">
      <alignment horizontal="left"/>
      <protection locked="0"/>
    </xf>
    <xf numFmtId="0" fontId="20" fillId="33" borderId="14" xfId="0" applyFont="1" applyFill="1" applyBorder="1" applyAlignment="1" applyProtection="1">
      <alignment horizontal="left"/>
      <protection locked="0"/>
    </xf>
    <xf numFmtId="0" fontId="20" fillId="33" borderId="14" xfId="0" applyFont="1" applyFill="1" applyBorder="1" applyAlignment="1">
      <alignment horizontal="center" vertical="center"/>
    </xf>
    <xf numFmtId="0" fontId="20" fillId="33" borderId="20" xfId="0" applyFont="1" applyFill="1" applyBorder="1" applyAlignment="1">
      <alignment horizontal="center" vertical="center"/>
    </xf>
    <xf numFmtId="0" fontId="20" fillId="33" borderId="30" xfId="0" applyFont="1" applyFill="1" applyBorder="1" applyAlignment="1">
      <alignment horizontal="center" vertical="center"/>
    </xf>
    <xf numFmtId="0" fontId="22" fillId="0" borderId="0" xfId="0" applyFont="1" applyBorder="1" applyAlignment="1">
      <alignment wrapText="1"/>
    </xf>
    <xf numFmtId="0" fontId="20" fillId="33" borderId="22" xfId="0" applyFont="1" applyFill="1" applyBorder="1" applyAlignment="1">
      <alignment horizontal="center" vertical="center" wrapText="1"/>
    </xf>
    <xf numFmtId="0" fontId="20" fillId="33" borderId="12" xfId="0" applyFont="1" applyFill="1" applyBorder="1" applyAlignment="1">
      <alignment horizontal="center" vertical="center" wrapText="1"/>
    </xf>
    <xf numFmtId="14" fontId="20" fillId="33" borderId="11" xfId="0" applyNumberFormat="1" applyFont="1" applyFill="1" applyBorder="1" applyAlignment="1">
      <alignment horizontal="center"/>
    </xf>
    <xf numFmtId="14" fontId="20" fillId="33" borderId="30" xfId="0" applyNumberFormat="1" applyFont="1" applyFill="1" applyBorder="1" applyAlignment="1">
      <alignment horizontal="center"/>
    </xf>
    <xf numFmtId="4" fontId="20" fillId="33" borderId="15" xfId="0" applyNumberFormat="1" applyFont="1" applyFill="1" applyBorder="1" applyAlignment="1" applyProtection="1">
      <alignment horizontal="center"/>
      <protection locked="0"/>
    </xf>
    <xf numFmtId="4" fontId="20" fillId="33" borderId="14" xfId="0" applyNumberFormat="1" applyFont="1" applyFill="1" applyBorder="1" applyAlignment="1" applyProtection="1">
      <alignment horizontal="center"/>
      <protection locked="0"/>
    </xf>
    <xf numFmtId="0" fontId="20" fillId="33" borderId="0" xfId="0" applyFont="1" applyFill="1" applyBorder="1" applyAlignment="1" quotePrefix="1">
      <alignment horizontal="center"/>
    </xf>
    <xf numFmtId="0" fontId="20" fillId="33" borderId="20" xfId="0" applyFont="1" applyFill="1" applyBorder="1" applyAlignment="1" quotePrefix="1">
      <alignment horizontal="center"/>
    </xf>
    <xf numFmtId="0" fontId="20" fillId="33" borderId="0" xfId="0" applyNumberFormat="1" applyFont="1" applyFill="1" applyBorder="1" applyAlignment="1" quotePrefix="1">
      <alignment horizontal="center"/>
    </xf>
    <xf numFmtId="4" fontId="20" fillId="33" borderId="20" xfId="0" applyNumberFormat="1" applyFont="1" applyFill="1" applyBorder="1" applyAlignment="1" quotePrefix="1">
      <alignment horizontal="center"/>
    </xf>
    <xf numFmtId="0" fontId="20" fillId="33" borderId="20" xfId="0" applyFont="1" applyFill="1" applyBorder="1" applyAlignment="1">
      <alignment horizontal="center" vertical="center" wrapText="1"/>
    </xf>
    <xf numFmtId="0" fontId="20" fillId="33" borderId="30" xfId="0" applyFont="1" applyFill="1" applyBorder="1" applyAlignment="1">
      <alignment horizontal="center" vertical="center" wrapText="1"/>
    </xf>
    <xf numFmtId="0" fontId="23" fillId="35" borderId="11" xfId="0" applyFont="1" applyFill="1" applyBorder="1" applyAlignment="1">
      <alignment vertical="center"/>
    </xf>
    <xf numFmtId="0" fontId="20" fillId="33" borderId="15" xfId="0" applyFont="1" applyFill="1" applyBorder="1" applyAlignment="1">
      <alignment horizontal="center"/>
    </xf>
    <xf numFmtId="0" fontId="20" fillId="33" borderId="14" xfId="0" applyFont="1" applyFill="1" applyBorder="1" applyAlignment="1">
      <alignment horizontal="center"/>
    </xf>
    <xf numFmtId="0" fontId="22" fillId="0" borderId="22" xfId="0" applyFont="1" applyBorder="1" applyAlignment="1">
      <alignment horizontal="left" vertical="center" wrapText="1"/>
    </xf>
    <xf numFmtId="0" fontId="22" fillId="0" borderId="12" xfId="0" applyFont="1" applyBorder="1" applyAlignment="1">
      <alignment horizontal="left" vertical="center" wrapText="1"/>
    </xf>
    <xf numFmtId="184" fontId="20" fillId="33" borderId="31" xfId="0" applyNumberFormat="1" applyFont="1" applyFill="1" applyBorder="1" applyAlignment="1">
      <alignment wrapText="1"/>
    </xf>
    <xf numFmtId="0" fontId="20" fillId="33" borderId="12" xfId="0" applyFont="1" applyFill="1" applyBorder="1" applyAlignment="1">
      <alignment horizontal="center"/>
    </xf>
    <xf numFmtId="0" fontId="20" fillId="33" borderId="11" xfId="0" applyFont="1" applyFill="1" applyBorder="1" applyAlignment="1">
      <alignment horizontal="center"/>
    </xf>
    <xf numFmtId="0" fontId="20" fillId="33" borderId="30" xfId="0" applyFont="1" applyFill="1" applyBorder="1" applyAlignment="1">
      <alignment horizontal="center"/>
    </xf>
    <xf numFmtId="0" fontId="20" fillId="33" borderId="21" xfId="0" applyFont="1" applyFill="1" applyBorder="1" applyAlignment="1">
      <alignment horizontal="center"/>
    </xf>
    <xf numFmtId="0" fontId="20" fillId="0" borderId="16" xfId="0" applyFont="1" applyBorder="1" applyAlignment="1">
      <alignment horizontal="center" vertical="center"/>
    </xf>
    <xf numFmtId="0" fontId="22" fillId="0" borderId="81" xfId="0" applyFont="1" applyBorder="1" applyAlignment="1" applyProtection="1">
      <alignment horizontal="left"/>
      <protection locked="0"/>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8" xfId="0" applyFont="1" applyBorder="1" applyAlignment="1">
      <alignment horizontal="center" vertical="center"/>
    </xf>
    <xf numFmtId="0" fontId="20" fillId="0" borderId="170" xfId="0" applyFont="1" applyBorder="1" applyAlignment="1">
      <alignment horizontal="center" vertical="center"/>
    </xf>
    <xf numFmtId="0" fontId="20" fillId="0" borderId="101" xfId="0" applyFont="1" applyBorder="1" applyAlignment="1">
      <alignment horizontal="center" vertical="center"/>
    </xf>
    <xf numFmtId="0" fontId="20" fillId="0" borderId="133" xfId="0" applyFont="1" applyBorder="1" applyAlignment="1">
      <alignment horizontal="center" vertical="center"/>
    </xf>
    <xf numFmtId="0" fontId="20" fillId="0" borderId="104" xfId="0" applyFont="1" applyBorder="1" applyAlignment="1">
      <alignment horizontal="center" vertical="center"/>
    </xf>
    <xf numFmtId="0" fontId="22" fillId="0" borderId="134" xfId="0" applyFont="1" applyBorder="1" applyAlignment="1" applyProtection="1">
      <alignment horizontal="left"/>
      <protection locked="0"/>
    </xf>
    <xf numFmtId="0" fontId="22" fillId="33" borderId="15" xfId="0" applyFont="1" applyFill="1" applyBorder="1" applyAlignment="1">
      <alignment horizontal="left"/>
    </xf>
    <xf numFmtId="0" fontId="22" fillId="33" borderId="14" xfId="0" applyFont="1" applyFill="1" applyBorder="1" applyAlignment="1">
      <alignment horizontal="left"/>
    </xf>
    <xf numFmtId="0" fontId="22" fillId="33" borderId="0" xfId="0" applyFont="1" applyFill="1" applyBorder="1" applyAlignment="1">
      <alignment horizontal="left"/>
    </xf>
    <xf numFmtId="0" fontId="22" fillId="33" borderId="20" xfId="0" applyFont="1" applyFill="1" applyBorder="1" applyAlignment="1">
      <alignment horizontal="left"/>
    </xf>
    <xf numFmtId="0" fontId="20" fillId="33" borderId="31" xfId="0" applyFont="1" applyFill="1" applyBorder="1" applyAlignment="1">
      <alignment horizontal="left" wrapText="1"/>
    </xf>
    <xf numFmtId="0" fontId="22" fillId="0" borderId="18" xfId="0" applyFont="1" applyBorder="1" applyAlignment="1" applyProtection="1">
      <alignment wrapText="1"/>
      <protection locked="0"/>
    </xf>
    <xf numFmtId="0" fontId="22" fillId="0" borderId="19" xfId="0" applyFont="1" applyBorder="1" applyAlignment="1">
      <alignment wrapText="1"/>
    </xf>
    <xf numFmtId="39" fontId="20" fillId="0" borderId="16" xfId="0" applyNumberFormat="1" applyFont="1" applyBorder="1" applyAlignment="1" applyProtection="1">
      <alignment horizontal="center" wrapText="1"/>
      <protection/>
    </xf>
    <xf numFmtId="0" fontId="22" fillId="0" borderId="17" xfId="0" applyFont="1" applyBorder="1" applyAlignment="1">
      <alignment wrapText="1"/>
    </xf>
    <xf numFmtId="0" fontId="22" fillId="0" borderId="25" xfId="0" applyFont="1" applyBorder="1" applyAlignment="1" applyProtection="1">
      <alignment horizontal="left" wrapText="1"/>
      <protection locked="0"/>
    </xf>
    <xf numFmtId="0" fontId="22" fillId="0" borderId="18" xfId="0" applyFont="1" applyBorder="1" applyAlignment="1">
      <alignment wrapText="1"/>
    </xf>
    <xf numFmtId="0" fontId="22" fillId="0" borderId="27" xfId="0" applyFont="1" applyBorder="1" applyAlignment="1" applyProtection="1">
      <alignment wrapText="1"/>
      <protection locked="0"/>
    </xf>
    <xf numFmtId="0" fontId="22" fillId="0" borderId="28" xfId="0" applyFont="1" applyBorder="1" applyAlignment="1">
      <alignment wrapText="1"/>
    </xf>
    <xf numFmtId="0" fontId="22" fillId="0" borderId="81" xfId="0" applyFont="1" applyBorder="1" applyAlignment="1" applyProtection="1">
      <alignment horizontal="left" wrapText="1"/>
      <protection locked="0"/>
    </xf>
    <xf numFmtId="0" fontId="22" fillId="0" borderId="38" xfId="0" applyFont="1" applyBorder="1" applyAlignment="1" applyProtection="1">
      <alignment horizontal="left" wrapText="1"/>
      <protection locked="0"/>
    </xf>
    <xf numFmtId="0" fontId="22" fillId="0" borderId="25" xfId="0" applyFont="1" applyBorder="1" applyAlignment="1">
      <alignment wrapText="1"/>
    </xf>
    <xf numFmtId="0" fontId="20" fillId="0" borderId="80" xfId="0" applyFont="1" applyBorder="1" applyAlignment="1">
      <alignment wrapText="1"/>
    </xf>
    <xf numFmtId="0" fontId="20" fillId="0" borderId="24" xfId="0" applyFont="1" applyBorder="1" applyAlignment="1">
      <alignment wrapText="1"/>
    </xf>
    <xf numFmtId="0" fontId="20" fillId="0" borderId="16" xfId="0" applyFont="1" applyBorder="1" applyAlignment="1">
      <alignment wrapText="1"/>
    </xf>
    <xf numFmtId="184" fontId="20" fillId="33" borderId="19" xfId="0" applyNumberFormat="1" applyFont="1" applyFill="1" applyBorder="1" applyAlignment="1">
      <alignment horizontal="center"/>
    </xf>
    <xf numFmtId="0" fontId="20" fillId="0" borderId="26" xfId="0" applyFont="1" applyBorder="1" applyAlignment="1">
      <alignment wrapText="1"/>
    </xf>
    <xf numFmtId="0" fontId="20" fillId="0" borderId="27" xfId="0" applyFont="1" applyBorder="1" applyAlignment="1">
      <alignment wrapText="1"/>
    </xf>
    <xf numFmtId="0" fontId="20" fillId="0" borderId="18" xfId="0" applyFont="1" applyBorder="1" applyAlignment="1">
      <alignment wrapText="1"/>
    </xf>
    <xf numFmtId="184" fontId="22" fillId="33" borderId="18" xfId="0" applyNumberFormat="1" applyFont="1" applyFill="1" applyBorder="1" applyAlignment="1">
      <alignment horizontal="center"/>
    </xf>
    <xf numFmtId="0" fontId="11" fillId="33" borderId="15" xfId="0" applyFont="1" applyFill="1" applyBorder="1" applyAlignment="1">
      <alignment horizontal="left"/>
    </xf>
    <xf numFmtId="0" fontId="11" fillId="33" borderId="14" xfId="0" applyFont="1" applyFill="1" applyBorder="1" applyAlignment="1">
      <alignment horizontal="left"/>
    </xf>
    <xf numFmtId="0" fontId="11" fillId="33" borderId="0" xfId="0" applyFont="1" applyFill="1" applyBorder="1" applyAlignment="1">
      <alignment horizontal="left"/>
    </xf>
    <xf numFmtId="0" fontId="11" fillId="33" borderId="20" xfId="0" applyFont="1" applyFill="1" applyBorder="1" applyAlignment="1">
      <alignment horizontal="left"/>
    </xf>
    <xf numFmtId="0" fontId="23" fillId="0" borderId="0" xfId="0" applyFont="1" applyAlignment="1">
      <alignment horizontal="left"/>
    </xf>
    <xf numFmtId="0" fontId="23" fillId="0" borderId="0" xfId="0" applyFont="1" applyAlignment="1">
      <alignment horizontal="left" vertical="center" wrapText="1"/>
    </xf>
    <xf numFmtId="0" fontId="23" fillId="0" borderId="0" xfId="0" applyFont="1" applyBorder="1" applyAlignment="1">
      <alignment horizontal="left"/>
    </xf>
    <xf numFmtId="0" fontId="22" fillId="33" borderId="14" xfId="0" applyFont="1" applyFill="1" applyBorder="1" applyAlignment="1">
      <alignment horizontal="center" vertical="center" wrapText="1"/>
    </xf>
    <xf numFmtId="0" fontId="21" fillId="0" borderId="0" xfId="46" applyFont="1" applyFill="1" applyBorder="1" applyAlignment="1">
      <alignment horizontal="left" vertical="center"/>
      <protection/>
    </xf>
    <xf numFmtId="14" fontId="20" fillId="33" borderId="11" xfId="46" applyNumberFormat="1" applyFont="1" applyFill="1" applyBorder="1" applyAlignment="1">
      <alignment horizontal="left"/>
      <protection/>
    </xf>
    <xf numFmtId="14" fontId="20" fillId="33" borderId="30" xfId="46" applyNumberFormat="1" applyFont="1" applyFill="1" applyBorder="1" applyAlignment="1">
      <alignment horizontal="left"/>
      <protection/>
    </xf>
    <xf numFmtId="0" fontId="20" fillId="33" borderId="12" xfId="46" applyFont="1" applyFill="1" applyBorder="1" applyAlignment="1">
      <alignment horizontal="left"/>
      <protection/>
    </xf>
    <xf numFmtId="0" fontId="20" fillId="33" borderId="11" xfId="46" applyFont="1" applyFill="1" applyBorder="1" applyAlignment="1">
      <alignment horizontal="left"/>
      <protection/>
    </xf>
    <xf numFmtId="0" fontId="20" fillId="33" borderId="21" xfId="46" applyFont="1" applyFill="1" applyBorder="1" applyAlignment="1" applyProtection="1" quotePrefix="1">
      <alignment horizontal="left"/>
      <protection locked="0"/>
    </xf>
    <xf numFmtId="0" fontId="20" fillId="33" borderId="15" xfId="46" applyFont="1" applyFill="1" applyBorder="1" applyAlignment="1" applyProtection="1" quotePrefix="1">
      <alignment horizontal="left"/>
      <protection locked="0"/>
    </xf>
    <xf numFmtId="0" fontId="20" fillId="33" borderId="22" xfId="46" applyFont="1" applyFill="1" applyBorder="1" applyAlignment="1" quotePrefix="1">
      <alignment horizontal="left"/>
      <protection/>
    </xf>
    <xf numFmtId="0" fontId="20" fillId="33" borderId="0" xfId="46" applyFont="1" applyFill="1" applyBorder="1" applyAlignment="1" quotePrefix="1">
      <alignment horizontal="left"/>
      <protection/>
    </xf>
    <xf numFmtId="0" fontId="22" fillId="33" borderId="15" xfId="46" applyFont="1" applyFill="1" applyBorder="1" applyAlignment="1">
      <alignment horizontal="left"/>
      <protection/>
    </xf>
    <xf numFmtId="0" fontId="22" fillId="33" borderId="14" xfId="46" applyFont="1" applyFill="1" applyBorder="1" applyAlignment="1">
      <alignment horizontal="left"/>
      <protection/>
    </xf>
    <xf numFmtId="0" fontId="22" fillId="33" borderId="0" xfId="46" applyFont="1" applyFill="1" applyBorder="1" applyAlignment="1">
      <alignment horizontal="left"/>
      <protection/>
    </xf>
    <xf numFmtId="0" fontId="22" fillId="33" borderId="20" xfId="46" applyFont="1" applyFill="1" applyBorder="1" applyAlignment="1">
      <alignment horizontal="left"/>
      <protection/>
    </xf>
    <xf numFmtId="0" fontId="20" fillId="33" borderId="20" xfId="46" applyFont="1" applyFill="1" applyBorder="1" applyAlignment="1" quotePrefix="1">
      <alignment horizontal="left"/>
      <protection/>
    </xf>
    <xf numFmtId="0" fontId="20" fillId="0" borderId="0" xfId="46" applyFont="1" applyFill="1" applyBorder="1" applyAlignment="1">
      <alignment horizontal="left" vertical="center"/>
      <protection/>
    </xf>
    <xf numFmtId="0" fontId="22" fillId="0" borderId="31" xfId="46" applyFont="1" applyBorder="1" applyAlignment="1">
      <alignment horizontal="left" vertical="center" wrapText="1"/>
      <protection/>
    </xf>
    <xf numFmtId="0" fontId="22" fillId="0" borderId="23" xfId="46" applyFont="1" applyBorder="1" applyAlignment="1">
      <alignment horizontal="left" vertical="center" wrapText="1"/>
      <protection/>
    </xf>
    <xf numFmtId="0" fontId="22" fillId="0" borderId="32" xfId="46" applyFont="1" applyBorder="1" applyAlignment="1">
      <alignment horizontal="left" vertical="center" wrapText="1"/>
      <protection/>
    </xf>
    <xf numFmtId="0" fontId="22" fillId="0" borderId="31" xfId="46" applyFont="1" applyBorder="1" applyAlignment="1">
      <alignment horizontal="left" wrapText="1"/>
      <protection/>
    </xf>
    <xf numFmtId="0" fontId="22" fillId="0" borderId="23" xfId="46" applyFont="1" applyBorder="1" applyAlignment="1">
      <alignment horizontal="left" wrapText="1"/>
      <protection/>
    </xf>
    <xf numFmtId="0" fontId="22" fillId="0" borderId="32" xfId="46" applyFont="1" applyBorder="1" applyAlignment="1">
      <alignment horizontal="left" wrapText="1"/>
      <protection/>
    </xf>
    <xf numFmtId="0" fontId="22" fillId="0" borderId="31" xfId="46" applyFont="1" applyBorder="1" applyAlignment="1">
      <alignment horizontal="left"/>
      <protection/>
    </xf>
    <xf numFmtId="0" fontId="22" fillId="0" borderId="23" xfId="46" applyFont="1" applyBorder="1" applyAlignment="1">
      <alignment horizontal="left"/>
      <protection/>
    </xf>
    <xf numFmtId="0" fontId="22" fillId="0" borderId="32" xfId="46" applyFont="1" applyBorder="1" applyAlignment="1">
      <alignment horizontal="left"/>
      <protection/>
    </xf>
    <xf numFmtId="0" fontId="20" fillId="0" borderId="31" xfId="46" applyFont="1" applyBorder="1" applyAlignment="1">
      <alignment horizontal="left"/>
      <protection/>
    </xf>
    <xf numFmtId="0" fontId="20" fillId="0" borderId="23" xfId="46" applyFont="1" applyBorder="1" applyAlignment="1">
      <alignment horizontal="left"/>
      <protection/>
    </xf>
    <xf numFmtId="0" fontId="20" fillId="0" borderId="32" xfId="46" applyFont="1" applyBorder="1" applyAlignment="1">
      <alignment horizontal="left"/>
      <protection/>
    </xf>
    <xf numFmtId="0" fontId="22" fillId="0" borderId="156" xfId="46" applyFont="1" applyBorder="1" applyAlignment="1">
      <alignment horizontal="center"/>
      <protection/>
    </xf>
    <xf numFmtId="0" fontId="22" fillId="0" borderId="157" xfId="46" applyFont="1" applyBorder="1" applyAlignment="1">
      <alignment horizontal="center"/>
      <protection/>
    </xf>
    <xf numFmtId="0" fontId="22" fillId="0" borderId="78" xfId="46" applyFont="1" applyBorder="1" applyAlignment="1">
      <alignment horizontal="center"/>
      <protection/>
    </xf>
    <xf numFmtId="0" fontId="23" fillId="0" borderId="0" xfId="46" applyFont="1" applyBorder="1" applyAlignment="1">
      <alignment horizontal="left"/>
      <protection/>
    </xf>
    <xf numFmtId="0" fontId="20" fillId="33" borderId="21" xfId="0" applyFont="1" applyFill="1" applyBorder="1" applyAlignment="1">
      <alignment horizontal="center" vertical="top" wrapText="1"/>
    </xf>
    <xf numFmtId="0" fontId="22" fillId="0" borderId="12" xfId="0" applyFont="1" applyBorder="1" applyAlignment="1">
      <alignment horizontal="center" vertical="top" wrapText="1"/>
    </xf>
    <xf numFmtId="0" fontId="22" fillId="38" borderId="130" xfId="47" applyFont="1" applyFill="1" applyBorder="1" applyAlignment="1">
      <alignment horizontal="left"/>
      <protection/>
    </xf>
    <xf numFmtId="0" fontId="22" fillId="38" borderId="132" xfId="47" applyFont="1" applyFill="1" applyBorder="1" applyAlignment="1">
      <alignment horizontal="left"/>
      <protection/>
    </xf>
    <xf numFmtId="0" fontId="20" fillId="36" borderId="31" xfId="47" applyFont="1" applyFill="1" applyBorder="1" applyAlignment="1">
      <alignment horizontal="left"/>
      <protection/>
    </xf>
    <xf numFmtId="0" fontId="20" fillId="36" borderId="23" xfId="47" applyFont="1" applyFill="1" applyBorder="1" applyAlignment="1">
      <alignment horizontal="left"/>
      <protection/>
    </xf>
    <xf numFmtId="0" fontId="22" fillId="36" borderId="31" xfId="47" applyFont="1" applyFill="1" applyBorder="1" applyAlignment="1">
      <alignment horizontal="left"/>
      <protection/>
    </xf>
    <xf numFmtId="0" fontId="22" fillId="36" borderId="23" xfId="47" applyFont="1" applyFill="1" applyBorder="1" applyAlignment="1">
      <alignment horizontal="left"/>
      <protection/>
    </xf>
    <xf numFmtId="0" fontId="20" fillId="37" borderId="10" xfId="47" applyFont="1" applyFill="1" applyBorder="1" applyAlignment="1">
      <alignment horizontal="left"/>
      <protection/>
    </xf>
    <xf numFmtId="0" fontId="22" fillId="36" borderId="79" xfId="47" applyFont="1" applyFill="1" applyBorder="1" applyAlignment="1">
      <alignment horizontal="left"/>
      <protection/>
    </xf>
    <xf numFmtId="0" fontId="22" fillId="36" borderId="80" xfId="47" applyFont="1" applyFill="1" applyBorder="1" applyAlignment="1">
      <alignment horizontal="left"/>
      <protection/>
    </xf>
    <xf numFmtId="0" fontId="20" fillId="36" borderId="82" xfId="47" applyFont="1" applyFill="1" applyBorder="1" applyAlignment="1">
      <alignment horizontal="left"/>
      <protection/>
    </xf>
    <xf numFmtId="0" fontId="20" fillId="36" borderId="84" xfId="47" applyFont="1" applyFill="1" applyBorder="1" applyAlignment="1">
      <alignment horizontal="left"/>
      <protection/>
    </xf>
    <xf numFmtId="0" fontId="22" fillId="36" borderId="33" xfId="47" applyFont="1" applyFill="1" applyBorder="1" applyAlignment="1">
      <alignment horizontal="left"/>
      <protection/>
    </xf>
    <xf numFmtId="0" fontId="22" fillId="36" borderId="82" xfId="47" applyFont="1" applyFill="1" applyBorder="1" applyAlignment="1">
      <alignment horizontal="left"/>
      <protection/>
    </xf>
    <xf numFmtId="0" fontId="22" fillId="36" borderId="83" xfId="47" applyFont="1" applyFill="1" applyBorder="1" applyAlignment="1">
      <alignment horizontal="left"/>
      <protection/>
    </xf>
    <xf numFmtId="0" fontId="22" fillId="36" borderId="84" xfId="47" applyFont="1" applyFill="1" applyBorder="1" applyAlignment="1">
      <alignment horizontal="left"/>
      <protection/>
    </xf>
    <xf numFmtId="0" fontId="22" fillId="36" borderId="171" xfId="47" applyFont="1" applyFill="1" applyBorder="1" applyAlignment="1">
      <alignment horizontal="left"/>
      <protection/>
    </xf>
    <xf numFmtId="0" fontId="22" fillId="36" borderId="116" xfId="47" applyFont="1" applyFill="1" applyBorder="1" applyAlignment="1">
      <alignment horizontal="left"/>
      <protection/>
    </xf>
    <xf numFmtId="0" fontId="23" fillId="36" borderId="0" xfId="47" applyFont="1" applyFill="1" applyBorder="1" applyAlignment="1">
      <alignment horizontal="left" vertical="center" wrapText="1"/>
      <protection/>
    </xf>
    <xf numFmtId="0" fontId="23" fillId="36" borderId="20" xfId="47" applyFont="1" applyFill="1" applyBorder="1" applyAlignment="1">
      <alignment horizontal="left" vertical="center" wrapText="1"/>
      <protection/>
    </xf>
    <xf numFmtId="0" fontId="20" fillId="37" borderId="31" xfId="47" applyFont="1" applyFill="1" applyBorder="1" applyAlignment="1">
      <alignment horizontal="left" wrapText="1"/>
      <protection/>
    </xf>
    <xf numFmtId="0" fontId="20" fillId="37" borderId="23" xfId="47" applyFont="1" applyFill="1" applyBorder="1" applyAlignment="1">
      <alignment horizontal="left" wrapText="1"/>
      <protection/>
    </xf>
    <xf numFmtId="0" fontId="20" fillId="37" borderId="32" xfId="47" applyFont="1" applyFill="1" applyBorder="1" applyAlignment="1">
      <alignment horizontal="left" wrapText="1"/>
      <protection/>
    </xf>
    <xf numFmtId="0" fontId="22" fillId="36" borderId="24" xfId="47" applyFont="1" applyFill="1" applyBorder="1" applyAlignment="1">
      <alignment horizontal="left"/>
      <protection/>
    </xf>
    <xf numFmtId="0" fontId="22" fillId="36" borderId="16" xfId="47" applyFont="1" applyFill="1" applyBorder="1" applyAlignment="1">
      <alignment horizontal="left"/>
      <protection/>
    </xf>
    <xf numFmtId="0" fontId="21" fillId="36" borderId="0" xfId="47" applyFont="1" applyFill="1" applyBorder="1" applyAlignment="1">
      <alignment horizontal="left" vertical="center"/>
      <protection/>
    </xf>
    <xf numFmtId="0" fontId="20" fillId="38" borderId="119" xfId="47" applyFont="1" applyFill="1" applyBorder="1" applyAlignment="1">
      <alignment horizontal="right"/>
      <protection/>
    </xf>
    <xf numFmtId="0" fontId="20" fillId="38" borderId="120" xfId="47" applyFont="1" applyFill="1" applyBorder="1" applyAlignment="1">
      <alignment horizontal="right"/>
      <protection/>
    </xf>
    <xf numFmtId="0" fontId="20" fillId="38" borderId="172" xfId="47" applyFont="1" applyFill="1" applyBorder="1" applyAlignment="1">
      <alignment horizontal="right"/>
      <protection/>
    </xf>
    <xf numFmtId="0" fontId="20" fillId="38" borderId="133" xfId="47" applyFont="1" applyFill="1" applyBorder="1" applyAlignment="1">
      <alignment horizontal="right"/>
      <protection/>
    </xf>
    <xf numFmtId="0" fontId="20" fillId="38" borderId="103" xfId="47" applyFont="1" applyFill="1" applyBorder="1" applyAlignment="1">
      <alignment horizontal="right"/>
      <protection/>
    </xf>
    <xf numFmtId="0" fontId="20" fillId="38" borderId="173" xfId="47" applyFont="1" applyFill="1" applyBorder="1" applyAlignment="1">
      <alignment horizontal="right"/>
      <protection/>
    </xf>
    <xf numFmtId="0" fontId="20" fillId="37" borderId="0" xfId="47" applyFont="1" applyFill="1" applyAlignment="1">
      <alignment horizontal="right"/>
      <protection/>
    </xf>
    <xf numFmtId="0" fontId="20" fillId="37" borderId="20" xfId="47" applyFont="1" applyFill="1" applyBorder="1" applyAlignment="1">
      <alignment horizontal="right"/>
      <protection/>
    </xf>
    <xf numFmtId="0" fontId="22" fillId="36" borderId="174" xfId="50" applyFont="1" applyFill="1" applyBorder="1" applyAlignment="1">
      <alignment horizontal="left"/>
      <protection/>
    </xf>
    <xf numFmtId="0" fontId="22" fillId="36" borderId="36" xfId="50" applyFont="1" applyFill="1" applyBorder="1" applyAlignment="1">
      <alignment horizontal="left"/>
      <protection/>
    </xf>
    <xf numFmtId="0" fontId="20" fillId="37" borderId="31" xfId="50" applyFont="1" applyFill="1" applyBorder="1" applyAlignment="1">
      <alignment horizontal="left"/>
      <protection/>
    </xf>
    <xf numFmtId="0" fontId="20" fillId="37" borderId="32" xfId="50" applyFont="1" applyFill="1" applyBorder="1" applyAlignment="1">
      <alignment horizontal="left"/>
      <protection/>
    </xf>
    <xf numFmtId="0" fontId="22" fillId="36" borderId="171" xfId="50" applyFont="1" applyFill="1" applyBorder="1" applyAlignment="1">
      <alignment horizontal="left"/>
      <protection/>
    </xf>
    <xf numFmtId="0" fontId="22" fillId="36" borderId="116" xfId="50" applyFont="1" applyFill="1" applyBorder="1" applyAlignment="1">
      <alignment horizontal="left"/>
      <protection/>
    </xf>
    <xf numFmtId="0" fontId="22" fillId="36" borderId="12" xfId="50" applyFont="1" applyFill="1" applyBorder="1" applyAlignment="1">
      <alignment horizontal="left"/>
      <protection/>
    </xf>
    <xf numFmtId="0" fontId="22" fillId="36" borderId="175" xfId="50" applyFont="1" applyFill="1" applyBorder="1" applyAlignment="1">
      <alignment horizontal="left"/>
      <protection/>
    </xf>
    <xf numFmtId="0" fontId="22" fillId="36" borderId="25" xfId="50" applyFont="1" applyFill="1" applyBorder="1" applyAlignment="1">
      <alignment horizontal="left" wrapText="1"/>
      <protection/>
    </xf>
    <xf numFmtId="0" fontId="22" fillId="36" borderId="18" xfId="50" applyFont="1" applyFill="1" applyBorder="1" applyAlignment="1">
      <alignment horizontal="left"/>
      <protection/>
    </xf>
    <xf numFmtId="0" fontId="22" fillId="36" borderId="82" xfId="50" applyFont="1" applyFill="1" applyBorder="1" applyAlignment="1" quotePrefix="1">
      <alignment horizontal="left" wrapText="1"/>
      <protection/>
    </xf>
    <xf numFmtId="0" fontId="22" fillId="36" borderId="84" xfId="50" applyFont="1" applyFill="1" applyBorder="1" applyAlignment="1">
      <alignment horizontal="left" wrapText="1"/>
      <protection/>
    </xf>
    <xf numFmtId="0" fontId="21" fillId="36" borderId="0" xfId="50" applyFont="1" applyFill="1" applyBorder="1" applyAlignment="1">
      <alignment horizontal="left" vertical="center"/>
      <protection/>
    </xf>
    <xf numFmtId="0" fontId="22" fillId="36" borderId="24" xfId="50" applyFont="1" applyFill="1" applyBorder="1" applyAlignment="1">
      <alignment horizontal="left"/>
      <protection/>
    </xf>
    <xf numFmtId="0" fontId="22" fillId="36" borderId="16" xfId="50" applyFont="1" applyFill="1" applyBorder="1" applyAlignment="1">
      <alignment horizontal="left"/>
      <protection/>
    </xf>
    <xf numFmtId="0" fontId="22" fillId="36" borderId="26" xfId="50" applyFont="1" applyFill="1" applyBorder="1" applyAlignment="1">
      <alignment horizontal="left"/>
      <protection/>
    </xf>
    <xf numFmtId="0" fontId="22" fillId="36" borderId="27" xfId="50" applyFont="1" applyFill="1" applyBorder="1" applyAlignment="1">
      <alignment horizontal="left"/>
      <protection/>
    </xf>
    <xf numFmtId="0" fontId="22" fillId="36" borderId="25" xfId="50" applyFont="1" applyFill="1" applyBorder="1" applyAlignment="1">
      <alignment horizontal="left"/>
      <protection/>
    </xf>
    <xf numFmtId="0" fontId="22" fillId="36" borderId="82" xfId="50" applyFont="1" applyFill="1" applyBorder="1" applyAlignment="1">
      <alignment horizontal="left"/>
      <protection/>
    </xf>
    <xf numFmtId="0" fontId="22" fillId="36" borderId="84" xfId="50" applyFont="1" applyFill="1" applyBorder="1" applyAlignment="1">
      <alignment horizontal="left"/>
      <protection/>
    </xf>
    <xf numFmtId="0" fontId="20" fillId="37" borderId="15" xfId="47" applyNumberFormat="1" applyFont="1" applyFill="1" applyBorder="1" applyAlignment="1">
      <alignment horizontal="right"/>
      <protection/>
    </xf>
    <xf numFmtId="0" fontId="20" fillId="37" borderId="14" xfId="47" applyNumberFormat="1" applyFont="1" applyFill="1" applyBorder="1" applyAlignment="1">
      <alignment horizontal="right"/>
      <protection/>
    </xf>
    <xf numFmtId="0" fontId="22" fillId="36" borderId="131" xfId="50" applyFont="1" applyFill="1" applyBorder="1" applyAlignment="1">
      <alignment horizontal="left"/>
      <protection/>
    </xf>
    <xf numFmtId="0" fontId="22" fillId="36" borderId="130" xfId="50" applyFont="1" applyFill="1" applyBorder="1" applyAlignment="1">
      <alignment horizontal="left"/>
      <protection/>
    </xf>
    <xf numFmtId="0" fontId="20" fillId="36" borderId="171" xfId="47" applyFont="1" applyFill="1" applyBorder="1" applyAlignment="1">
      <alignment horizontal="left"/>
      <protection/>
    </xf>
    <xf numFmtId="0" fontId="20" fillId="36" borderId="120" xfId="47" applyFont="1" applyFill="1" applyBorder="1" applyAlignment="1">
      <alignment horizontal="left"/>
      <protection/>
    </xf>
    <xf numFmtId="0" fontId="20" fillId="36" borderId="116" xfId="47" applyFont="1" applyFill="1" applyBorder="1" applyAlignment="1">
      <alignment horizontal="left"/>
      <protection/>
    </xf>
    <xf numFmtId="0" fontId="20" fillId="36" borderId="176" xfId="47" applyFont="1" applyFill="1" applyBorder="1" applyAlignment="1">
      <alignment horizontal="left"/>
      <protection/>
    </xf>
    <xf numFmtId="0" fontId="21" fillId="36" borderId="0" xfId="50" applyFont="1" applyFill="1" applyBorder="1" applyAlignment="1">
      <alignment horizontal="left" vertical="center" wrapText="1"/>
      <protection/>
    </xf>
    <xf numFmtId="0" fontId="20" fillId="36" borderId="12" xfId="47" applyFont="1" applyFill="1" applyBorder="1" applyAlignment="1">
      <alignment horizontal="left" wrapText="1"/>
      <protection/>
    </xf>
    <xf numFmtId="0" fontId="20" fillId="36" borderId="11" xfId="47" applyFont="1" applyFill="1" applyBorder="1" applyAlignment="1">
      <alignment horizontal="left" wrapText="1"/>
      <protection/>
    </xf>
    <xf numFmtId="0" fontId="20" fillId="36" borderId="175" xfId="47" applyFont="1" applyFill="1" applyBorder="1" applyAlignment="1">
      <alignment horizontal="left" wrapText="1"/>
      <protection/>
    </xf>
    <xf numFmtId="0" fontId="20" fillId="36" borderId="31" xfId="47" applyFont="1" applyFill="1" applyBorder="1" applyAlignment="1">
      <alignment horizontal="left" wrapText="1"/>
      <protection/>
    </xf>
    <xf numFmtId="0" fontId="20" fillId="36" borderId="23" xfId="47" applyFont="1" applyFill="1" applyBorder="1" applyAlignment="1">
      <alignment horizontal="left" wrapText="1"/>
      <protection/>
    </xf>
    <xf numFmtId="0" fontId="20" fillId="36" borderId="176" xfId="47" applyFont="1" applyFill="1" applyBorder="1" applyAlignment="1">
      <alignment horizontal="left" wrapText="1"/>
      <protection/>
    </xf>
    <xf numFmtId="0" fontId="22" fillId="38" borderId="21" xfId="47" applyFont="1" applyFill="1" applyBorder="1" applyAlignment="1">
      <alignment horizontal="left" vertical="top"/>
      <protection/>
    </xf>
    <xf numFmtId="0" fontId="22" fillId="38" borderId="15" xfId="47" applyFont="1" applyFill="1" applyBorder="1" applyAlignment="1">
      <alignment horizontal="left" vertical="top"/>
      <protection/>
    </xf>
    <xf numFmtId="0" fontId="22" fillId="38" borderId="14" xfId="47" applyFont="1" applyFill="1" applyBorder="1" applyAlignment="1">
      <alignment horizontal="left" vertical="top"/>
      <protection/>
    </xf>
    <xf numFmtId="0" fontId="22" fillId="38" borderId="22" xfId="47" applyFont="1" applyFill="1" applyBorder="1" applyAlignment="1">
      <alignment horizontal="left" vertical="top"/>
      <protection/>
    </xf>
    <xf numFmtId="0" fontId="22" fillId="38" borderId="0" xfId="47" applyFont="1" applyFill="1" applyBorder="1" applyAlignment="1">
      <alignment horizontal="left" vertical="top"/>
      <protection/>
    </xf>
    <xf numFmtId="0" fontId="22" fillId="38" borderId="20" xfId="47" applyFont="1" applyFill="1" applyBorder="1" applyAlignment="1">
      <alignment horizontal="left" vertical="top"/>
      <protection/>
    </xf>
    <xf numFmtId="0" fontId="22" fillId="38" borderId="12" xfId="47" applyFont="1" applyFill="1" applyBorder="1" applyAlignment="1">
      <alignment horizontal="left" vertical="top"/>
      <protection/>
    </xf>
    <xf numFmtId="0" fontId="22" fillId="38" borderId="11" xfId="47" applyFont="1" applyFill="1" applyBorder="1" applyAlignment="1">
      <alignment horizontal="left" vertical="top"/>
      <protection/>
    </xf>
    <xf numFmtId="0" fontId="22" fillId="38" borderId="30" xfId="47" applyFont="1" applyFill="1" applyBorder="1" applyAlignment="1">
      <alignment horizontal="left" vertical="top"/>
      <protection/>
    </xf>
    <xf numFmtId="0" fontId="20" fillId="37" borderId="0" xfId="47" applyFont="1" applyFill="1" applyBorder="1" applyAlignment="1">
      <alignment horizontal="right"/>
      <protection/>
    </xf>
    <xf numFmtId="14" fontId="20" fillId="37" borderId="11" xfId="47" applyNumberFormat="1" applyFont="1" applyFill="1" applyBorder="1" applyAlignment="1">
      <alignment horizontal="right"/>
      <protection/>
    </xf>
    <xf numFmtId="14" fontId="20" fillId="37" borderId="30" xfId="47" applyNumberFormat="1" applyFont="1" applyFill="1" applyBorder="1" applyAlignment="1">
      <alignment horizontal="right"/>
      <protection/>
    </xf>
    <xf numFmtId="0" fontId="23" fillId="36" borderId="0" xfId="47" applyFont="1" applyFill="1" applyBorder="1" applyAlignment="1">
      <alignment horizontal="left"/>
      <protection/>
    </xf>
    <xf numFmtId="0" fontId="20" fillId="37" borderId="31" xfId="47" applyFont="1" applyFill="1" applyBorder="1" applyAlignment="1">
      <alignment horizontal="center" vertical="center" wrapText="1"/>
      <protection/>
    </xf>
    <xf numFmtId="0" fontId="20" fillId="37" borderId="23" xfId="47" applyFont="1" applyFill="1" applyBorder="1" applyAlignment="1">
      <alignment horizontal="center" vertical="center" wrapText="1"/>
      <protection/>
    </xf>
    <xf numFmtId="0" fontId="20" fillId="37" borderId="32" xfId="47" applyFont="1" applyFill="1" applyBorder="1" applyAlignment="1">
      <alignment horizontal="center" vertical="center" wrapText="1"/>
      <protection/>
    </xf>
    <xf numFmtId="0" fontId="22" fillId="0" borderId="32" xfId="0" applyFont="1" applyBorder="1" applyAlignment="1">
      <alignment horizontal="center" vertical="center" wrapText="1"/>
    </xf>
    <xf numFmtId="0" fontId="20" fillId="33" borderId="22" xfId="0" applyFont="1" applyFill="1" applyBorder="1" applyAlignment="1" quotePrefix="1">
      <alignment/>
    </xf>
    <xf numFmtId="0" fontId="20" fillId="33" borderId="0" xfId="0" applyFont="1" applyFill="1" applyBorder="1" applyAlignment="1" quotePrefix="1">
      <alignment/>
    </xf>
    <xf numFmtId="0" fontId="20" fillId="33" borderId="21" xfId="0" applyFont="1" applyFill="1" applyBorder="1" applyAlignment="1" applyProtection="1" quotePrefix="1">
      <alignment/>
      <protection locked="0"/>
    </xf>
    <xf numFmtId="0" fontId="20" fillId="33" borderId="15" xfId="0" applyFont="1" applyFill="1" applyBorder="1" applyAlignment="1" applyProtection="1" quotePrefix="1">
      <alignment/>
      <protection locked="0"/>
    </xf>
    <xf numFmtId="0" fontId="22" fillId="0" borderId="21" xfId="0" applyFont="1" applyBorder="1" applyAlignment="1" applyProtection="1">
      <alignment horizontal="center"/>
      <protection locked="0"/>
    </xf>
    <xf numFmtId="0" fontId="22" fillId="0" borderId="22"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33" borderId="12" xfId="0" applyFont="1" applyFill="1" applyBorder="1" applyAlignment="1">
      <alignment/>
    </xf>
    <xf numFmtId="0" fontId="20" fillId="33" borderId="11" xfId="0" applyFont="1" applyFill="1" applyBorder="1" applyAlignment="1">
      <alignment/>
    </xf>
    <xf numFmtId="0" fontId="20" fillId="33" borderId="23" xfId="0" applyFont="1" applyFill="1" applyBorder="1" applyAlignment="1">
      <alignment horizontal="center" wrapText="1"/>
    </xf>
    <xf numFmtId="0" fontId="22" fillId="33" borderId="32" xfId="0" applyFont="1" applyFill="1" applyBorder="1" applyAlignment="1">
      <alignment horizontal="center" wrapText="1"/>
    </xf>
    <xf numFmtId="184" fontId="22" fillId="0" borderId="16" xfId="0" applyNumberFormat="1" applyFont="1" applyBorder="1" applyAlignment="1" applyProtection="1">
      <alignment wrapText="1"/>
      <protection locked="0"/>
    </xf>
    <xf numFmtId="184" fontId="22" fillId="0" borderId="18" xfId="0" applyNumberFormat="1" applyFont="1" applyBorder="1" applyAlignment="1" applyProtection="1">
      <alignment wrapText="1"/>
      <protection locked="0"/>
    </xf>
    <xf numFmtId="184" fontId="20" fillId="0" borderId="10" xfId="0" applyNumberFormat="1" applyFont="1" applyBorder="1" applyAlignment="1">
      <alignment wrapText="1"/>
    </xf>
    <xf numFmtId="0" fontId="22" fillId="0" borderId="10" xfId="0" applyFont="1" applyBorder="1" applyAlignment="1">
      <alignment wrapText="1"/>
    </xf>
    <xf numFmtId="184" fontId="22" fillId="0" borderId="27" xfId="0" applyNumberFormat="1" applyFont="1" applyBorder="1" applyAlignment="1" applyProtection="1">
      <alignment wrapText="1"/>
      <protection locked="0"/>
    </xf>
    <xf numFmtId="184" fontId="22" fillId="0" borderId="10" xfId="0" applyNumberFormat="1" applyFont="1" applyBorder="1" applyAlignment="1" applyProtection="1">
      <alignment wrapText="1"/>
      <protection locked="0"/>
    </xf>
    <xf numFmtId="4" fontId="22" fillId="0" borderId="11" xfId="0" applyNumberFormat="1" applyFont="1" applyBorder="1" applyAlignment="1" applyProtection="1">
      <alignment/>
      <protection locked="0"/>
    </xf>
    <xf numFmtId="0" fontId="22" fillId="0" borderId="23" xfId="0" applyFont="1" applyBorder="1" applyAlignment="1" applyProtection="1">
      <alignment/>
      <protection locked="0"/>
    </xf>
    <xf numFmtId="0" fontId="22" fillId="0" borderId="11" xfId="0" applyFont="1" applyBorder="1" applyAlignment="1">
      <alignment horizontal="center" vertical="center"/>
    </xf>
    <xf numFmtId="0" fontId="11" fillId="33" borderId="14" xfId="49" applyFont="1" applyFill="1" applyBorder="1" applyAlignment="1" applyProtection="1">
      <alignment horizontal="left"/>
      <protection locked="0"/>
    </xf>
    <xf numFmtId="0" fontId="11" fillId="33" borderId="15" xfId="49" applyFont="1" applyFill="1" applyBorder="1" applyAlignment="1" applyProtection="1">
      <alignment horizontal="left"/>
      <protection locked="0"/>
    </xf>
    <xf numFmtId="0" fontId="11" fillId="33" borderId="0" xfId="49" applyFont="1" applyFill="1" applyBorder="1" applyAlignment="1" applyProtection="1">
      <alignment horizontal="left"/>
      <protection locked="0"/>
    </xf>
    <xf numFmtId="0" fontId="11" fillId="33" borderId="20" xfId="49" applyFont="1" applyFill="1" applyBorder="1" applyAlignment="1" applyProtection="1">
      <alignment horizontal="left"/>
      <protection locked="0"/>
    </xf>
    <xf numFmtId="0" fontId="20" fillId="33" borderId="0" xfId="49" applyFont="1" applyFill="1" applyBorder="1" applyAlignment="1" applyProtection="1" quotePrefix="1">
      <alignment horizontal="left"/>
      <protection/>
    </xf>
    <xf numFmtId="0" fontId="20" fillId="33" borderId="20" xfId="49" applyFont="1" applyFill="1" applyBorder="1" applyAlignment="1" applyProtection="1" quotePrefix="1">
      <alignment horizontal="left"/>
      <protection/>
    </xf>
    <xf numFmtId="14" fontId="20" fillId="33" borderId="11" xfId="49" applyNumberFormat="1" applyFont="1" applyFill="1" applyBorder="1" applyAlignment="1" applyProtection="1">
      <alignment horizontal="left"/>
      <protection locked="0"/>
    </xf>
    <xf numFmtId="14" fontId="20" fillId="33" borderId="30" xfId="49" applyNumberFormat="1" applyFont="1" applyFill="1" applyBorder="1" applyAlignment="1" applyProtection="1">
      <alignment horizontal="left"/>
      <protection locked="0"/>
    </xf>
    <xf numFmtId="0" fontId="22" fillId="0" borderId="0" xfId="49" applyFont="1" applyFill="1" applyBorder="1" applyAlignment="1" applyProtection="1">
      <alignment horizontal="left" vertical="center" wrapText="1"/>
      <protection/>
    </xf>
    <xf numFmtId="0" fontId="22" fillId="0" borderId="20" xfId="49" applyFont="1" applyFill="1" applyBorder="1" applyAlignment="1" applyProtection="1">
      <alignment horizontal="left" vertical="center" wrapText="1"/>
      <protection/>
    </xf>
    <xf numFmtId="0" fontId="22" fillId="0" borderId="0" xfId="49" applyFont="1" applyBorder="1" applyAlignment="1" applyProtection="1">
      <alignment horizontal="left" vertical="center" wrapText="1"/>
      <protection/>
    </xf>
    <xf numFmtId="0" fontId="0" fillId="0" borderId="0" xfId="0" applyFont="1" applyBorder="1" applyAlignment="1">
      <alignment horizontal="left" vertical="center" wrapText="1"/>
    </xf>
    <xf numFmtId="0" fontId="52" fillId="0" borderId="0" xfId="49" applyFont="1" applyFill="1" applyBorder="1" applyAlignment="1" applyProtection="1">
      <alignment horizontal="left" vertical="center"/>
      <protection/>
    </xf>
    <xf numFmtId="0" fontId="52" fillId="0" borderId="20" xfId="49" applyFont="1" applyFill="1" applyBorder="1" applyAlignment="1" applyProtection="1">
      <alignment horizontal="left" vertical="center"/>
      <protection/>
    </xf>
    <xf numFmtId="0" fontId="20" fillId="0" borderId="0" xfId="49" applyFont="1" applyAlignment="1" applyProtection="1">
      <alignment horizontal="left"/>
      <protection locked="0"/>
    </xf>
    <xf numFmtId="0" fontId="20" fillId="0" borderId="20" xfId="49" applyFont="1" applyBorder="1" applyAlignment="1" applyProtection="1">
      <alignment horizontal="left"/>
      <protection locked="0"/>
    </xf>
    <xf numFmtId="0" fontId="22" fillId="0" borderId="81" xfId="49" applyFont="1" applyBorder="1" applyAlignment="1">
      <alignment horizontal="center" wrapText="1"/>
      <protection/>
    </xf>
    <xf numFmtId="0" fontId="22" fillId="0" borderId="38" xfId="49" applyFont="1" applyBorder="1" applyAlignment="1">
      <alignment horizontal="center" wrapText="1"/>
      <protection/>
    </xf>
    <xf numFmtId="0" fontId="22" fillId="0" borderId="22" xfId="49" applyFont="1" applyBorder="1" applyAlignment="1" applyProtection="1">
      <alignment horizontal="left"/>
      <protection locked="0"/>
    </xf>
    <xf numFmtId="0" fontId="22" fillId="0" borderId="0" xfId="49" applyFont="1" applyBorder="1" applyAlignment="1" applyProtection="1">
      <alignment horizontal="left"/>
      <protection locked="0"/>
    </xf>
    <xf numFmtId="0" fontId="22" fillId="0" borderId="12" xfId="49" applyFont="1" applyBorder="1" applyAlignment="1" applyProtection="1">
      <alignment horizontal="left"/>
      <protection locked="0"/>
    </xf>
    <xf numFmtId="0" fontId="22" fillId="0" borderId="11" xfId="49" applyFont="1" applyBorder="1" applyAlignment="1" applyProtection="1">
      <alignment horizontal="left"/>
      <protection locked="0"/>
    </xf>
    <xf numFmtId="0" fontId="22" fillId="0" borderId="15" xfId="49" applyNumberFormat="1" applyFont="1" applyBorder="1" applyAlignment="1" applyProtection="1">
      <alignment vertical="center" wrapText="1"/>
      <protection locked="0"/>
    </xf>
    <xf numFmtId="0" fontId="22" fillId="0" borderId="0" xfId="49" applyNumberFormat="1" applyFont="1" applyBorder="1" applyAlignment="1" applyProtection="1">
      <alignment vertical="center" wrapText="1"/>
      <protection locked="0"/>
    </xf>
    <xf numFmtId="0" fontId="22" fillId="0" borderId="134" xfId="49" applyFont="1" applyBorder="1" applyAlignment="1">
      <alignment horizontal="center" wrapText="1"/>
      <protection/>
    </xf>
    <xf numFmtId="0" fontId="22" fillId="0" borderId="177" xfId="49" applyFont="1" applyBorder="1" applyAlignment="1">
      <alignment horizontal="center" wrapText="1"/>
      <protection/>
    </xf>
    <xf numFmtId="0" fontId="22" fillId="0" borderId="0" xfId="49" applyNumberFormat="1" applyFont="1" applyBorder="1" applyAlignment="1" applyProtection="1">
      <alignment horizontal="left"/>
      <protection locked="0"/>
    </xf>
    <xf numFmtId="0" fontId="22" fillId="0" borderId="0" xfId="49" applyFont="1" applyBorder="1" applyAlignment="1" applyProtection="1">
      <alignment wrapText="1"/>
      <protection locked="0"/>
    </xf>
    <xf numFmtId="0" fontId="22" fillId="0" borderId="133" xfId="49" applyFont="1" applyBorder="1" applyAlignment="1">
      <alignment horizontal="center" wrapText="1"/>
      <protection/>
    </xf>
    <xf numFmtId="0" fontId="22" fillId="0" borderId="173" xfId="49" applyFont="1" applyBorder="1" applyAlignment="1">
      <alignment horizontal="center" wrapText="1"/>
      <protection/>
    </xf>
    <xf numFmtId="0" fontId="20" fillId="0" borderId="11" xfId="49" applyFont="1" applyFill="1" applyBorder="1" applyAlignment="1" applyProtection="1">
      <alignment horizontal="left" vertical="center" wrapText="1"/>
      <protection/>
    </xf>
    <xf numFmtId="0" fontId="20" fillId="33" borderId="31" xfId="49" applyFont="1" applyFill="1" applyBorder="1" applyAlignment="1" applyProtection="1">
      <alignment horizontal="left" wrapText="1"/>
      <protection/>
    </xf>
    <xf numFmtId="0" fontId="20" fillId="33" borderId="23" xfId="49" applyFont="1" applyFill="1" applyBorder="1" applyAlignment="1" applyProtection="1">
      <alignment horizontal="left" wrapText="1"/>
      <protection/>
    </xf>
    <xf numFmtId="0" fontId="20" fillId="33" borderId="32" xfId="49" applyFont="1" applyFill="1" applyBorder="1" applyAlignment="1" applyProtection="1">
      <alignment horizontal="left" wrapText="1"/>
      <protection/>
    </xf>
    <xf numFmtId="0" fontId="22" fillId="0" borderId="0" xfId="49" applyFont="1" applyBorder="1" applyAlignment="1" applyProtection="1">
      <alignment horizontal="left" wrapText="1"/>
      <protection locked="0"/>
    </xf>
    <xf numFmtId="199" fontId="11" fillId="0" borderId="0" xfId="60" applyNumberFormat="1" applyFont="1" applyAlignment="1" applyProtection="1">
      <alignment/>
      <protection locked="0"/>
    </xf>
    <xf numFmtId="184" fontId="22" fillId="0" borderId="15" xfId="60" applyNumberFormat="1" applyFont="1" applyBorder="1" applyAlignment="1" applyProtection="1">
      <alignment/>
      <protection locked="0"/>
    </xf>
    <xf numFmtId="0" fontId="11" fillId="0" borderId="0" xfId="49" applyFont="1" applyProtection="1">
      <alignment/>
      <protection locked="0"/>
    </xf>
    <xf numFmtId="0" fontId="11" fillId="0" borderId="0" xfId="49" applyFont="1" applyBorder="1" applyProtection="1">
      <alignment/>
      <protection locked="0"/>
    </xf>
    <xf numFmtId="0" fontId="12" fillId="0" borderId="0" xfId="49" applyFont="1" applyProtection="1">
      <alignment/>
      <protection locked="0"/>
    </xf>
    <xf numFmtId="49" fontId="22" fillId="0" borderId="25" xfId="49" applyNumberFormat="1" applyFont="1" applyBorder="1" applyAlignment="1" applyProtection="1">
      <alignment horizontal="center"/>
      <protection/>
    </xf>
    <xf numFmtId="0" fontId="22" fillId="0" borderId="18" xfId="49" applyFont="1" applyBorder="1" applyProtection="1">
      <alignment/>
      <protection/>
    </xf>
    <xf numFmtId="0" fontId="22" fillId="0" borderId="81" xfId="49" applyFont="1" applyBorder="1" applyAlignment="1">
      <alignment horizontal="center" wrapText="1"/>
      <protection/>
    </xf>
    <xf numFmtId="0" fontId="22" fillId="0" borderId="38" xfId="49" applyFont="1" applyBorder="1" applyAlignment="1">
      <alignment horizontal="center" wrapText="1"/>
      <protection/>
    </xf>
    <xf numFmtId="0" fontId="22" fillId="0" borderId="25" xfId="49" applyFont="1" applyBorder="1" applyAlignment="1" applyProtection="1">
      <alignment horizontal="center"/>
      <protection/>
    </xf>
    <xf numFmtId="0" fontId="22" fillId="0" borderId="18" xfId="49" applyFont="1" applyBorder="1" applyAlignment="1" applyProtection="1">
      <alignment wrapText="1"/>
      <protection/>
    </xf>
    <xf numFmtId="0" fontId="20" fillId="0" borderId="26" xfId="49" applyFont="1" applyBorder="1" applyAlignment="1" applyProtection="1">
      <alignment horizontal="center"/>
      <protection/>
    </xf>
    <xf numFmtId="0" fontId="20" fillId="0" borderId="27" xfId="49" applyFont="1" applyBorder="1" applyProtection="1">
      <alignment/>
      <protection/>
    </xf>
    <xf numFmtId="0" fontId="20" fillId="0" borderId="0" xfId="49" applyFont="1" applyBorder="1" applyProtection="1">
      <alignment/>
      <protection locked="0"/>
    </xf>
    <xf numFmtId="0" fontId="22" fillId="0" borderId="0" xfId="49" applyFont="1" applyBorder="1" applyProtection="1">
      <alignment/>
      <protection locked="0"/>
    </xf>
    <xf numFmtId="0" fontId="20" fillId="0" borderId="0" xfId="49" applyNumberFormat="1" applyFont="1" applyBorder="1" applyProtection="1">
      <alignment/>
      <protection locked="0"/>
    </xf>
    <xf numFmtId="0" fontId="20" fillId="0" borderId="11" xfId="49" applyFont="1" applyBorder="1" applyAlignment="1" applyProtection="1">
      <alignment/>
      <protection/>
    </xf>
    <xf numFmtId="0" fontId="22" fillId="0" borderId="11" xfId="49" applyFont="1" applyBorder="1" applyAlignment="1">
      <alignment/>
      <protection/>
    </xf>
    <xf numFmtId="0" fontId="22" fillId="0" borderId="11" xfId="49" applyFont="1" applyBorder="1" applyProtection="1">
      <alignment/>
      <protection locked="0"/>
    </xf>
    <xf numFmtId="0" fontId="20" fillId="0" borderId="23" xfId="49" applyFont="1" applyBorder="1" applyProtection="1">
      <alignment/>
      <protection locked="0"/>
    </xf>
    <xf numFmtId="0" fontId="22" fillId="0" borderId="15" xfId="49" applyFont="1" applyBorder="1" applyProtection="1">
      <alignment/>
      <protection locked="0"/>
    </xf>
    <xf numFmtId="0" fontId="20" fillId="0" borderId="15" xfId="49" applyFont="1" applyBorder="1" applyProtection="1">
      <alignment/>
      <protection locked="0"/>
    </xf>
    <xf numFmtId="0" fontId="20" fillId="33" borderId="21" xfId="49" applyFont="1" applyFill="1" applyBorder="1" applyProtection="1" quotePrefix="1">
      <alignment/>
      <protection/>
    </xf>
    <xf numFmtId="0" fontId="20" fillId="33" borderId="22" xfId="49" applyFont="1" applyFill="1" applyBorder="1" applyProtection="1" quotePrefix="1">
      <alignment/>
      <protection/>
    </xf>
    <xf numFmtId="0" fontId="22" fillId="0" borderId="78" xfId="49" applyFont="1" applyBorder="1" applyProtection="1">
      <alignment/>
      <protection/>
    </xf>
    <xf numFmtId="0" fontId="22" fillId="0" borderId="68" xfId="49" applyFont="1" applyBorder="1" applyProtection="1">
      <alignment/>
      <protection/>
    </xf>
    <xf numFmtId="0" fontId="22" fillId="0" borderId="133" xfId="49" applyFont="1" applyBorder="1" applyAlignment="1">
      <alignment horizontal="center" wrapText="1"/>
      <protection/>
    </xf>
    <xf numFmtId="0" fontId="22" fillId="0" borderId="173" xfId="49" applyFont="1" applyBorder="1" applyAlignment="1">
      <alignment horizontal="center" wrapText="1"/>
      <protection/>
    </xf>
    <xf numFmtId="0" fontId="20" fillId="33" borderId="12" xfId="49" applyFont="1" applyFill="1" applyBorder="1" applyProtection="1">
      <alignment/>
      <protection locked="0"/>
    </xf>
    <xf numFmtId="0" fontId="20" fillId="0" borderId="0" xfId="49" applyFont="1" applyFill="1" applyBorder="1" applyProtection="1">
      <alignment/>
      <protection locked="0"/>
    </xf>
    <xf numFmtId="14" fontId="20" fillId="0" borderId="0" xfId="49" applyNumberFormat="1" applyFont="1" applyFill="1" applyBorder="1" applyAlignment="1" applyProtection="1">
      <alignment horizontal="left"/>
      <protection locked="0"/>
    </xf>
    <xf numFmtId="0" fontId="22" fillId="0" borderId="78" xfId="49" applyFont="1" applyBorder="1" applyAlignment="1" applyProtection="1">
      <alignment horizontal="center"/>
      <protection/>
    </xf>
    <xf numFmtId="0" fontId="22" fillId="0" borderId="68" xfId="49" applyFont="1" applyBorder="1" applyAlignment="1" applyProtection="1">
      <alignment wrapText="1"/>
      <protection/>
    </xf>
    <xf numFmtId="0" fontId="20" fillId="0" borderId="0" xfId="49" applyFont="1" applyBorder="1" applyAlignment="1" applyProtection="1">
      <alignment/>
      <protection/>
    </xf>
    <xf numFmtId="0" fontId="22" fillId="0" borderId="0" xfId="49" applyFont="1" applyBorder="1" applyAlignment="1">
      <alignment/>
      <protection/>
    </xf>
    <xf numFmtId="9" fontId="22" fillId="40" borderId="100" xfId="56" applyFont="1" applyFill="1" applyBorder="1" applyAlignment="1" applyProtection="1">
      <alignment/>
      <protection locked="0"/>
    </xf>
    <xf numFmtId="0" fontId="22" fillId="0" borderId="0" xfId="49" applyFont="1" applyFill="1" applyBorder="1" applyAlignment="1" applyProtection="1">
      <alignment/>
      <protection locked="0"/>
    </xf>
    <xf numFmtId="0" fontId="20" fillId="0" borderId="0" xfId="49" applyFont="1" applyFill="1" applyBorder="1" applyAlignment="1" applyProtection="1">
      <alignment vertical="center"/>
      <protection/>
    </xf>
    <xf numFmtId="0" fontId="22" fillId="0" borderId="0" xfId="49" applyFont="1" applyFill="1" applyBorder="1" applyAlignment="1" applyProtection="1">
      <alignment vertical="center"/>
      <protection/>
    </xf>
    <xf numFmtId="0" fontId="22" fillId="0" borderId="0" xfId="49" applyNumberFormat="1" applyFont="1" applyBorder="1" applyAlignment="1" applyProtection="1">
      <alignment horizontal="left"/>
      <protection locked="0"/>
    </xf>
    <xf numFmtId="0" fontId="22" fillId="0" borderId="21" xfId="49" applyFont="1" applyBorder="1" applyAlignment="1" applyProtection="1">
      <alignment/>
      <protection locked="0"/>
    </xf>
    <xf numFmtId="0" fontId="22" fillId="0" borderId="15" xfId="49" applyFont="1" applyBorder="1" applyAlignment="1" applyProtection="1">
      <alignment/>
      <protection locked="0"/>
    </xf>
    <xf numFmtId="184" fontId="20" fillId="0" borderId="10" xfId="60" applyNumberFormat="1" applyFont="1" applyFill="1" applyBorder="1" applyAlignment="1" applyProtection="1">
      <alignment/>
      <protection locked="0"/>
    </xf>
    <xf numFmtId="184" fontId="22" fillId="40" borderId="13" xfId="60" applyNumberFormat="1" applyFont="1" applyFill="1" applyBorder="1" applyAlignment="1" applyProtection="1">
      <alignment/>
      <protection locked="0"/>
    </xf>
    <xf numFmtId="184" fontId="22" fillId="0" borderId="10" xfId="60" applyNumberFormat="1" applyFont="1" applyFill="1" applyBorder="1" applyAlignment="1" applyProtection="1">
      <alignment/>
      <protection locked="0"/>
    </xf>
    <xf numFmtId="184" fontId="22" fillId="0" borderId="0" xfId="60" applyNumberFormat="1" applyFont="1" applyBorder="1" applyAlignment="1" applyProtection="1">
      <alignment/>
      <protection locked="0"/>
    </xf>
    <xf numFmtId="184" fontId="20" fillId="0" borderId="27" xfId="60" applyNumberFormat="1" applyFont="1" applyFill="1" applyBorder="1" applyAlignment="1" applyProtection="1">
      <alignment wrapText="1"/>
      <protection/>
    </xf>
    <xf numFmtId="184" fontId="22" fillId="40" borderId="18" xfId="60" applyNumberFormat="1" applyFont="1" applyFill="1" applyBorder="1" applyAlignment="1" applyProtection="1">
      <alignment wrapText="1"/>
      <protection locked="0"/>
    </xf>
    <xf numFmtId="184" fontId="22" fillId="40" borderId="68" xfId="60" applyNumberFormat="1" applyFont="1" applyFill="1" applyBorder="1" applyAlignment="1" applyProtection="1">
      <alignment wrapText="1"/>
      <protection locked="0"/>
    </xf>
  </cellXfs>
  <cellStyles count="5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_Aksjer - gev,tap" xfId="44"/>
    <cellStyle name="Normal_Avstemming aga 2004" xfId="45"/>
    <cellStyle name="Normal_Avstemming aga 2004 2" xfId="46"/>
    <cellStyle name="Normal_Avstemming utgående mva 2005" xfId="47"/>
    <cellStyle name="Normal_EK-avstemming" xfId="48"/>
    <cellStyle name="Normal_Utbytte" xfId="49"/>
    <cellStyle name="Normal_Utgående mva 2005" xfId="50"/>
    <cellStyle name="Nøytral" xfId="51"/>
    <cellStyle name="Overskrift 1" xfId="52"/>
    <cellStyle name="Overskrift 2" xfId="53"/>
    <cellStyle name="Overskrift 3" xfId="54"/>
    <cellStyle name="Overskrift 4" xfId="55"/>
    <cellStyle name="Percent" xfId="56"/>
    <cellStyle name="Tittel" xfId="57"/>
    <cellStyle name="Totalt" xfId="58"/>
    <cellStyle name="Comma [0]" xfId="59"/>
    <cellStyle name="Tusenskille_Utbytte 2" xfId="60"/>
    <cellStyle name="Utdata" xfId="61"/>
    <cellStyle name="Uthevingsfarge1" xfId="62"/>
    <cellStyle name="Uthevingsfarge2" xfId="63"/>
    <cellStyle name="Uthevingsfarge3" xfId="64"/>
    <cellStyle name="Uthevingsfarge4" xfId="65"/>
    <cellStyle name="Uthevingsfarge5" xfId="66"/>
    <cellStyle name="Uthevingsfarge6" xfId="67"/>
    <cellStyle name="Currency" xfId="68"/>
    <cellStyle name="Currency [0]" xfId="69"/>
    <cellStyle name="Varselteks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styles" Target="styles.xml" /><Relationship Id="rId102" Type="http://schemas.openxmlformats.org/officeDocument/2006/relationships/sharedStrings" Target="sharedStrings.xml" /><Relationship Id="rId103" Type="http://schemas.openxmlformats.org/officeDocument/2006/relationships/theme" Target="theme/theme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19050</xdr:rowOff>
    </xdr:from>
    <xdr:to>
      <xdr:col>16</xdr:col>
      <xdr:colOff>276225</xdr:colOff>
      <xdr:row>5</xdr:row>
      <xdr:rowOff>85725</xdr:rowOff>
    </xdr:to>
    <xdr:sp>
      <xdr:nvSpPr>
        <xdr:cNvPr id="1" name="Text 1"/>
        <xdr:cNvSpPr txBox="1">
          <a:spLocks noChangeArrowheads="1"/>
        </xdr:cNvSpPr>
      </xdr:nvSpPr>
      <xdr:spPr>
        <a:xfrm>
          <a:off x="152400" y="809625"/>
          <a:ext cx="9544050" cy="7143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Book Antiqua"/>
              <a:ea typeface="Book Antiqua"/>
              <a:cs typeface="Book Antiqua"/>
            </a:rPr>
            <a:t>Dette skjemaet kan benyttes som en totaloversikt for avstemming av balanseposter. Det bør i begynnelsen av året fylles ut hvem som er ansvarlig for de enkelte avstemmingene og når disse skal utføres (pr 31.12, hvert kvartal, hver måned etc).Ved å signere ut på skjemaet etterhvert som avstemmingene foretas vil man til enhver tid ha oversikt over status på avstemmingene. 
</a:t>
          </a:r>
          <a:r>
            <a:rPr lang="en-US" cap="none" sz="1000" b="0" i="0" u="none" baseline="0">
              <a:solidFill>
                <a:srgbClr val="000000"/>
              </a:solidFill>
              <a:latin typeface="Book Antiqua"/>
              <a:ea typeface="Book Antiqua"/>
              <a:cs typeface="Book Antiqua"/>
            </a:rPr>
            <a:t>For at oversikten skal bli mest mulig oversiktelig fjernes de avstemmingsskjema som ikke er aktuelle for selskapet.</a:t>
          </a:r>
        </a:p>
      </xdr:txBody>
    </xdr:sp>
    <xdr:clientData/>
  </xdr:twoCellAnchor>
  <xdr:twoCellAnchor>
    <xdr:from>
      <xdr:col>1</xdr:col>
      <xdr:colOff>0</xdr:colOff>
      <xdr:row>3</xdr:row>
      <xdr:rowOff>19050</xdr:rowOff>
    </xdr:from>
    <xdr:to>
      <xdr:col>16</xdr:col>
      <xdr:colOff>276225</xdr:colOff>
      <xdr:row>5</xdr:row>
      <xdr:rowOff>85725</xdr:rowOff>
    </xdr:to>
    <xdr:sp>
      <xdr:nvSpPr>
        <xdr:cNvPr id="2" name="Text 2"/>
        <xdr:cNvSpPr txBox="1">
          <a:spLocks noChangeArrowheads="1"/>
        </xdr:cNvSpPr>
      </xdr:nvSpPr>
      <xdr:spPr>
        <a:xfrm>
          <a:off x="152400" y="809625"/>
          <a:ext cx="9544050" cy="7143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Book Antiqua"/>
              <a:ea typeface="Book Antiqua"/>
              <a:cs typeface="Book Antiqua"/>
            </a:rPr>
            <a:t>Dette skjemaet kan benyttes som en totaloversikt for avstemming av balanseposter. Det bør i begynnelsen av året fylles ut hvem som er ansvarlig for de enkelte avstemmingene og når disse skal utføres (pr 31.12, hvert kvartal, hver måned etc).Ved å signere ut på skjemaet etterhvert som avstemmingene foretas vil man til enhver tid ha oversikt over status på avstemmingene. 
</a:t>
          </a:r>
          <a:r>
            <a:rPr lang="en-US" cap="none" sz="1000" b="0" i="0" u="none" baseline="0">
              <a:solidFill>
                <a:srgbClr val="000000"/>
              </a:solidFill>
              <a:latin typeface="Book Antiqua"/>
              <a:ea typeface="Book Antiqua"/>
              <a:cs typeface="Book Antiqua"/>
            </a:rPr>
            <a:t>For at oversikten skal bli mest mulig oversiktelig fjernes de avstemmingsskjema som ikke er aktuelle for selskapet.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5</xdr:col>
      <xdr:colOff>447675</xdr:colOff>
      <xdr:row>0</xdr:row>
      <xdr:rowOff>0</xdr:rowOff>
    </xdr:to>
    <xdr:sp>
      <xdr:nvSpPr>
        <xdr:cNvPr id="1" name="Text 1"/>
        <xdr:cNvSpPr txBox="1">
          <a:spLocks noChangeArrowheads="1"/>
        </xdr:cNvSpPr>
      </xdr:nvSpPr>
      <xdr:spPr>
        <a:xfrm>
          <a:off x="19050" y="0"/>
          <a:ext cx="61245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Det må fylles ut et skjema for hver leverandør som ikke har svart.
</a:t>
          </a:r>
          <a:r>
            <a:rPr lang="en-US" cap="none" sz="1000" b="0" i="1" u="none" baseline="0">
              <a:solidFill>
                <a:srgbClr val="000000"/>
              </a:solidFill>
              <a:latin typeface="Arial"/>
              <a:ea typeface="Arial"/>
              <a:cs typeface="Arial"/>
            </a:rPr>
            <a:t>Rubrikken for dokumentasjon kan benyttes til å fylle inn opplysninger om bilaget,
</a:t>
          </a:r>
          <a:r>
            <a:rPr lang="en-US" cap="none" sz="1000" b="0" i="1" u="none" baseline="0">
              <a:solidFill>
                <a:srgbClr val="000000"/>
              </a:solidFill>
              <a:latin typeface="Arial"/>
              <a:ea typeface="Arial"/>
              <a:cs typeface="Arial"/>
            </a:rPr>
            <a:t>for eksempel inngående faktura av, nr. mm.</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23</xdr:row>
      <xdr:rowOff>114300</xdr:rowOff>
    </xdr:from>
    <xdr:to>
      <xdr:col>3</xdr:col>
      <xdr:colOff>390525</xdr:colOff>
      <xdr:row>23</xdr:row>
      <xdr:rowOff>114300</xdr:rowOff>
    </xdr:to>
    <xdr:sp>
      <xdr:nvSpPr>
        <xdr:cNvPr id="1" name="Line 1"/>
        <xdr:cNvSpPr>
          <a:spLocks/>
        </xdr:cNvSpPr>
      </xdr:nvSpPr>
      <xdr:spPr>
        <a:xfrm>
          <a:off x="2047875" y="5238750"/>
          <a:ext cx="219075" cy="0"/>
        </a:xfrm>
        <a:prstGeom prst="line">
          <a:avLst/>
        </a:prstGeom>
        <a:noFill/>
        <a:ln w="2476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0</xdr:row>
      <xdr:rowOff>0</xdr:rowOff>
    </xdr:from>
    <xdr:to>
      <xdr:col>9</xdr:col>
      <xdr:colOff>0</xdr:colOff>
      <xdr:row>0</xdr:row>
      <xdr:rowOff>9525</xdr:rowOff>
    </xdr:to>
    <xdr:pic>
      <xdr:nvPicPr>
        <xdr:cNvPr id="1" name="Picture 1"/>
        <xdr:cNvPicPr preferRelativeResize="1">
          <a:picLocks noChangeAspect="1"/>
        </xdr:cNvPicPr>
      </xdr:nvPicPr>
      <xdr:blipFill>
        <a:blip r:embed="rId1"/>
        <a:stretch>
          <a:fillRect/>
        </a:stretch>
      </xdr:blipFill>
      <xdr:spPr>
        <a:xfrm>
          <a:off x="5734050" y="0"/>
          <a:ext cx="4086225" cy="9525"/>
        </a:xfrm>
        <a:prstGeom prst="rect">
          <a:avLst/>
        </a:prstGeom>
        <a:noFill/>
        <a:ln w="9525" cmpd="sng">
          <a:noFill/>
        </a:ln>
      </xdr:spPr>
    </xdr:pic>
    <xdr:clientData/>
  </xdr:twoCellAnchor>
  <xdr:twoCellAnchor>
    <xdr:from>
      <xdr:col>5</xdr:col>
      <xdr:colOff>485775</xdr:colOff>
      <xdr:row>0</xdr:row>
      <xdr:rowOff>0</xdr:rowOff>
    </xdr:from>
    <xdr:to>
      <xdr:col>11</xdr:col>
      <xdr:colOff>0</xdr:colOff>
      <xdr:row>0</xdr:row>
      <xdr:rowOff>9525</xdr:rowOff>
    </xdr:to>
    <xdr:pic>
      <xdr:nvPicPr>
        <xdr:cNvPr id="2" name="Picture 1"/>
        <xdr:cNvPicPr preferRelativeResize="1">
          <a:picLocks noChangeAspect="1"/>
        </xdr:cNvPicPr>
      </xdr:nvPicPr>
      <xdr:blipFill>
        <a:blip r:embed="rId1"/>
        <a:stretch>
          <a:fillRect/>
        </a:stretch>
      </xdr:blipFill>
      <xdr:spPr>
        <a:xfrm>
          <a:off x="6648450" y="0"/>
          <a:ext cx="532447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6</xdr:col>
      <xdr:colOff>695325</xdr:colOff>
      <xdr:row>0</xdr:row>
      <xdr:rowOff>0</xdr:rowOff>
    </xdr:to>
    <xdr:sp>
      <xdr:nvSpPr>
        <xdr:cNvPr id="1" name="Text 1"/>
        <xdr:cNvSpPr txBox="1">
          <a:spLocks noChangeArrowheads="1"/>
        </xdr:cNvSpPr>
      </xdr:nvSpPr>
      <xdr:spPr>
        <a:xfrm>
          <a:off x="19050" y="0"/>
          <a:ext cx="58102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Enkel analyse over bevegelser av kvantum i lager fra test-tellingstidspunktet frem til avsluttnings-tidspunktet. Som kilde kan produksjonsrapporter, salgsstatistikker etc. benyttes. Alle større bevegelser i fysisk kvantum bør være med i oversikten. Som vedlegg til denne oversikten bør benyttet underlagsdokumentasjon legges 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6</xdr:col>
      <xdr:colOff>819150</xdr:colOff>
      <xdr:row>0</xdr:row>
      <xdr:rowOff>0</xdr:rowOff>
    </xdr:to>
    <xdr:sp>
      <xdr:nvSpPr>
        <xdr:cNvPr id="1" name="Text 1"/>
        <xdr:cNvSpPr txBox="1">
          <a:spLocks noChangeArrowheads="1"/>
        </xdr:cNvSpPr>
      </xdr:nvSpPr>
      <xdr:spPr>
        <a:xfrm>
          <a:off x="19050" y="0"/>
          <a:ext cx="71532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Analysen utføres kun etter forespørsel fra AA, i de tilfeller der kontoforespørseler ikke er besvart, eller der det ikke foretas sirkulering av kunder.  Opplysningene som kreves finnes i detaljert kundereskontro. Som vedlegg legges utskrift av kundereskonto, kopi av innbetalingsbilag og utgående faktura.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609600</xdr:colOff>
      <xdr:row>0</xdr:row>
      <xdr:rowOff>0</xdr:rowOff>
    </xdr:to>
    <xdr:sp>
      <xdr:nvSpPr>
        <xdr:cNvPr id="1" name="Text 1"/>
        <xdr:cNvSpPr txBox="1">
          <a:spLocks noChangeArrowheads="1"/>
        </xdr:cNvSpPr>
      </xdr:nvSpPr>
      <xdr:spPr>
        <a:xfrm>
          <a:off x="0" y="0"/>
          <a:ext cx="83248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Dette skjemaet benyttes til å spesifisere og å forklare årsaken til vesentlig kreditsaldi i reskontroen.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809625</xdr:colOff>
      <xdr:row>0</xdr:row>
      <xdr:rowOff>0</xdr:rowOff>
    </xdr:to>
    <xdr:sp>
      <xdr:nvSpPr>
        <xdr:cNvPr id="1" name="Text 1"/>
        <xdr:cNvSpPr txBox="1">
          <a:spLocks noChangeArrowheads="1"/>
        </xdr:cNvSpPr>
      </xdr:nvSpPr>
      <xdr:spPr>
        <a:xfrm>
          <a:off x="19050" y="0"/>
          <a:ext cx="49530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Betalinger fra kunder må tastes inn med negativt fortegn, mens leveranser tastes inn med positivt fortegn. 
</a:t>
          </a:r>
          <a:r>
            <a:rPr lang="en-US" cap="none" sz="1000" b="0" i="0" u="none" baseline="0">
              <a:solidFill>
                <a:srgbClr val="000000"/>
              </a:solidFill>
              <a:latin typeface="Arial"/>
              <a:ea typeface="Arial"/>
              <a:cs typeface="Arial"/>
            </a:rPr>
            <a:t>I nederste avstmmingsboks er det satt av plass for andre avstemmingsposter. Her må en selv tenke seg om når en velger fortegn.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4</xdr:col>
      <xdr:colOff>838200</xdr:colOff>
      <xdr:row>43</xdr:row>
      <xdr:rowOff>0</xdr:rowOff>
    </xdr:to>
    <xdr:sp>
      <xdr:nvSpPr>
        <xdr:cNvPr id="1" name="Text 1"/>
        <xdr:cNvSpPr txBox="1">
          <a:spLocks noChangeArrowheads="1"/>
        </xdr:cNvSpPr>
      </xdr:nvSpPr>
      <xdr:spPr>
        <a:xfrm>
          <a:off x="9525" y="8782050"/>
          <a:ext cx="397192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 Fordringer som forfaller senere enn ett år etter regnskapsårets slutt og ikke kan knyttes til varekretsløpet, anses som langsiktig.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45</xdr:row>
      <xdr:rowOff>133350</xdr:rowOff>
    </xdr:from>
    <xdr:ext cx="76200" cy="238125"/>
    <xdr:sp fLocksText="0">
      <xdr:nvSpPr>
        <xdr:cNvPr id="1" name="Tekst 2"/>
        <xdr:cNvSpPr txBox="1">
          <a:spLocks noChangeArrowheads="1"/>
        </xdr:cNvSpPr>
      </xdr:nvSpPr>
      <xdr:spPr>
        <a:xfrm>
          <a:off x="523875" y="9477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161925</xdr:colOff>
      <xdr:row>47</xdr:row>
      <xdr:rowOff>190500</xdr:rowOff>
    </xdr:from>
    <xdr:ext cx="76200" cy="238125"/>
    <xdr:sp fLocksText="0">
      <xdr:nvSpPr>
        <xdr:cNvPr id="2" name="Tekst 5"/>
        <xdr:cNvSpPr txBox="1">
          <a:spLocks noChangeArrowheads="1"/>
        </xdr:cNvSpPr>
      </xdr:nvSpPr>
      <xdr:spPr>
        <a:xfrm>
          <a:off x="2381250" y="99345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59</xdr:row>
      <xdr:rowOff>9525</xdr:rowOff>
    </xdr:from>
    <xdr:ext cx="76200" cy="190500"/>
    <xdr:sp fLocksText="0">
      <xdr:nvSpPr>
        <xdr:cNvPr id="3" name="Tekst 6"/>
        <xdr:cNvSpPr txBox="1">
          <a:spLocks noChangeArrowheads="1"/>
        </xdr:cNvSpPr>
      </xdr:nvSpPr>
      <xdr:spPr>
        <a:xfrm>
          <a:off x="1695450" y="11839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5</xdr:col>
      <xdr:colOff>990600</xdr:colOff>
      <xdr:row>31</xdr:row>
      <xdr:rowOff>0</xdr:rowOff>
    </xdr:to>
    <xdr:sp fLocksText="0">
      <xdr:nvSpPr>
        <xdr:cNvPr id="1" name="Tekst 1"/>
        <xdr:cNvSpPr txBox="1">
          <a:spLocks noChangeArrowheads="1"/>
        </xdr:cNvSpPr>
      </xdr:nvSpPr>
      <xdr:spPr>
        <a:xfrm>
          <a:off x="152400" y="8886825"/>
          <a:ext cx="95631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619125</xdr:colOff>
      <xdr:row>36</xdr:row>
      <xdr:rowOff>47625</xdr:rowOff>
    </xdr:from>
    <xdr:to>
      <xdr:col>8</xdr:col>
      <xdr:colOff>619125</xdr:colOff>
      <xdr:row>36</xdr:row>
      <xdr:rowOff>171450</xdr:rowOff>
    </xdr:to>
    <xdr:sp>
      <xdr:nvSpPr>
        <xdr:cNvPr id="1" name="Line 1"/>
        <xdr:cNvSpPr>
          <a:spLocks/>
        </xdr:cNvSpPr>
      </xdr:nvSpPr>
      <xdr:spPr>
        <a:xfrm>
          <a:off x="8867775" y="7591425"/>
          <a:ext cx="0" cy="123825"/>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36</xdr:row>
      <xdr:rowOff>171450</xdr:rowOff>
    </xdr:from>
    <xdr:to>
      <xdr:col>8</xdr:col>
      <xdr:colOff>619125</xdr:colOff>
      <xdr:row>36</xdr:row>
      <xdr:rowOff>171450</xdr:rowOff>
    </xdr:to>
    <xdr:sp>
      <xdr:nvSpPr>
        <xdr:cNvPr id="2" name="Line 2"/>
        <xdr:cNvSpPr>
          <a:spLocks/>
        </xdr:cNvSpPr>
      </xdr:nvSpPr>
      <xdr:spPr>
        <a:xfrm flipH="1">
          <a:off x="8658225" y="7715250"/>
          <a:ext cx="209550" cy="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1.vml" /><Relationship Id="rId3"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3.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5.xml.rels><?xml version="1.0" encoding="utf-8" standalone="yes"?><Relationships xmlns="http://schemas.openxmlformats.org/package/2006/relationships"><Relationship Id="rId1" Type="http://schemas.openxmlformats.org/officeDocument/2006/relationships/comments" Target="../comments85.xml" /><Relationship Id="rId2" Type="http://schemas.openxmlformats.org/officeDocument/2006/relationships/vmlDrawing" Target="../drawings/vmlDrawing3.vml" /><Relationship Id="rId3" Type="http://schemas.openxmlformats.org/officeDocument/2006/relationships/printerSettings" Target="../printerSettings/printerSettings84.bin"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5.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sheet1.xml><?xml version="1.0" encoding="utf-8"?>
<worksheet xmlns="http://schemas.openxmlformats.org/spreadsheetml/2006/main" xmlns:r="http://schemas.openxmlformats.org/officeDocument/2006/relationships">
  <dimension ref="B1:R100"/>
  <sheetViews>
    <sheetView zoomScalePageLayoutView="0" workbookViewId="0" topLeftCell="D1">
      <selection activeCell="C15" sqref="C15"/>
    </sheetView>
  </sheetViews>
  <sheetFormatPr defaultColWidth="9.140625" defaultRowHeight="12.75"/>
  <cols>
    <col min="1" max="1" width="2.28125" style="0" customWidth="1"/>
    <col min="2" max="2" width="25.00390625" style="7" customWidth="1"/>
    <col min="3" max="3" width="36.57421875" style="0" customWidth="1"/>
    <col min="4" max="4" width="9.421875" style="0" customWidth="1"/>
    <col min="5" max="5" width="9.8515625" style="0" customWidth="1"/>
    <col min="6" max="17" width="5.28125" style="0" customWidth="1"/>
  </cols>
  <sheetData>
    <row r="1" spans="2:17" ht="23.25">
      <c r="B1" s="8"/>
      <c r="C1" s="2"/>
      <c r="D1" s="2"/>
      <c r="P1" s="3" t="s">
        <v>130</v>
      </c>
      <c r="Q1" s="13"/>
    </row>
    <row r="2" spans="2:18" ht="19.5">
      <c r="B2" s="11" t="s">
        <v>131</v>
      </c>
      <c r="C2" s="11"/>
      <c r="D2" s="11"/>
      <c r="E2" s="11"/>
      <c r="F2" s="11"/>
      <c r="G2" s="11"/>
      <c r="H2" s="11"/>
      <c r="I2" s="11"/>
      <c r="J2" s="11"/>
      <c r="K2" s="11"/>
      <c r="L2" s="11"/>
      <c r="M2" s="11"/>
      <c r="N2" s="11"/>
      <c r="O2" s="11"/>
      <c r="P2" s="11"/>
      <c r="Q2" s="11"/>
      <c r="R2" s="11"/>
    </row>
    <row r="3" spans="2:18" ht="19.5">
      <c r="B3" s="11"/>
      <c r="C3" s="11"/>
      <c r="D3" s="11"/>
      <c r="E3" s="11"/>
      <c r="F3" s="11"/>
      <c r="G3" s="11"/>
      <c r="H3" s="11"/>
      <c r="I3" s="11"/>
      <c r="J3" s="11"/>
      <c r="K3" s="11"/>
      <c r="L3" s="11"/>
      <c r="M3" s="11"/>
      <c r="N3" s="11"/>
      <c r="O3" s="11"/>
      <c r="P3" s="11"/>
      <c r="Q3" s="11"/>
      <c r="R3" s="11"/>
    </row>
    <row r="4" spans="2:18" ht="19.5">
      <c r="B4" s="11"/>
      <c r="C4" s="11"/>
      <c r="D4" s="11"/>
      <c r="E4" s="11"/>
      <c r="F4" s="11"/>
      <c r="G4" s="11"/>
      <c r="H4" s="11"/>
      <c r="I4" s="11"/>
      <c r="J4" s="11"/>
      <c r="K4" s="11"/>
      <c r="L4" s="11"/>
      <c r="M4" s="11"/>
      <c r="N4" s="11"/>
      <c r="O4" s="11"/>
      <c r="P4" s="11"/>
      <c r="Q4" s="11"/>
      <c r="R4" s="11"/>
    </row>
    <row r="5" spans="2:18" ht="31.5" customHeight="1">
      <c r="B5" s="11"/>
      <c r="C5" s="11"/>
      <c r="D5" s="11"/>
      <c r="E5" s="11"/>
      <c r="F5" s="11"/>
      <c r="G5" s="11"/>
      <c r="H5" s="11"/>
      <c r="I5" s="11"/>
      <c r="J5" s="11"/>
      <c r="K5" s="11"/>
      <c r="L5" s="11"/>
      <c r="M5" s="11"/>
      <c r="N5" s="11"/>
      <c r="O5" s="11"/>
      <c r="P5" s="11"/>
      <c r="Q5" s="11"/>
      <c r="R5" s="11"/>
    </row>
    <row r="6" spans="2:18" ht="19.5">
      <c r="B6" s="11"/>
      <c r="C6" s="11"/>
      <c r="D6" s="11"/>
      <c r="E6" s="11"/>
      <c r="F6" s="11"/>
      <c r="G6" s="11"/>
      <c r="H6" s="11"/>
      <c r="I6" s="11"/>
      <c r="J6" s="11"/>
      <c r="K6" s="11"/>
      <c r="L6" s="11"/>
      <c r="M6" s="11"/>
      <c r="N6" s="11"/>
      <c r="O6" s="11"/>
      <c r="P6" s="11"/>
      <c r="Q6" s="11"/>
      <c r="R6" s="11"/>
    </row>
    <row r="7" spans="2:18" s="1359" customFormat="1" ht="12.75" customHeight="1">
      <c r="B7" s="5"/>
      <c r="C7" s="5"/>
      <c r="D7" s="5"/>
      <c r="E7" s="5"/>
      <c r="F7" s="5"/>
      <c r="G7" s="5"/>
      <c r="H7" s="5"/>
      <c r="I7" s="5"/>
      <c r="J7" s="5"/>
      <c r="K7" s="5"/>
      <c r="L7" s="5"/>
      <c r="M7" s="5"/>
      <c r="N7" s="5"/>
      <c r="O7" s="5"/>
      <c r="P7" s="5"/>
      <c r="Q7" s="5"/>
      <c r="R7" s="5"/>
    </row>
    <row r="8" spans="2:17" ht="12.75">
      <c r="B8" s="14"/>
      <c r="C8" s="14"/>
      <c r="D8" s="14"/>
      <c r="E8" s="14"/>
      <c r="F8" s="12" t="s">
        <v>132</v>
      </c>
      <c r="G8" s="12"/>
      <c r="H8" s="12"/>
      <c r="I8" s="12"/>
      <c r="J8" s="12"/>
      <c r="K8" s="12"/>
      <c r="L8" s="12"/>
      <c r="M8" s="12"/>
      <c r="N8" s="12"/>
      <c r="O8" s="12"/>
      <c r="P8" s="12"/>
      <c r="Q8" s="12"/>
    </row>
    <row r="9" spans="2:17" s="4" customFormat="1" ht="12.75">
      <c r="B9" s="14" t="s">
        <v>133</v>
      </c>
      <c r="C9" s="15" t="s">
        <v>134</v>
      </c>
      <c r="D9" s="14" t="s">
        <v>135</v>
      </c>
      <c r="E9" s="14" t="s">
        <v>136</v>
      </c>
      <c r="F9" s="6" t="s">
        <v>137</v>
      </c>
      <c r="G9" s="6" t="s">
        <v>138</v>
      </c>
      <c r="H9" s="6" t="s">
        <v>139</v>
      </c>
      <c r="I9" s="6" t="s">
        <v>140</v>
      </c>
      <c r="J9" s="6" t="s">
        <v>141</v>
      </c>
      <c r="K9" s="6" t="s">
        <v>142</v>
      </c>
      <c r="L9" s="6" t="s">
        <v>143</v>
      </c>
      <c r="M9" s="6" t="s">
        <v>144</v>
      </c>
      <c r="N9" s="6" t="s">
        <v>145</v>
      </c>
      <c r="O9" s="6" t="s">
        <v>146</v>
      </c>
      <c r="P9" s="6" t="s">
        <v>147</v>
      </c>
      <c r="Q9" s="6" t="s">
        <v>148</v>
      </c>
    </row>
    <row r="10" spans="2:17" s="4" customFormat="1" ht="12.75">
      <c r="B10" s="14" t="s">
        <v>530</v>
      </c>
      <c r="C10" s="15"/>
      <c r="D10" s="14"/>
      <c r="E10" s="14"/>
      <c r="F10" s="6"/>
      <c r="G10" s="6"/>
      <c r="H10" s="6"/>
      <c r="I10" s="6"/>
      <c r="J10" s="6"/>
      <c r="K10" s="6"/>
      <c r="L10" s="6"/>
      <c r="M10" s="6"/>
      <c r="N10" s="6"/>
      <c r="O10" s="6"/>
      <c r="P10" s="6"/>
      <c r="Q10" s="6"/>
    </row>
    <row r="11" spans="2:17" ht="24" customHeight="1">
      <c r="B11" s="9" t="s">
        <v>273</v>
      </c>
      <c r="C11" s="10" t="s">
        <v>324</v>
      </c>
      <c r="D11" s="1"/>
      <c r="E11" s="1"/>
      <c r="F11" s="16"/>
      <c r="G11" s="16"/>
      <c r="H11" s="16"/>
      <c r="I11" s="16"/>
      <c r="J11" s="16"/>
      <c r="K11" s="16"/>
      <c r="L11" s="16"/>
      <c r="M11" s="16"/>
      <c r="N11" s="16"/>
      <c r="O11" s="16"/>
      <c r="P11" s="16"/>
      <c r="Q11" s="16"/>
    </row>
    <row r="12" spans="2:17" ht="24" customHeight="1">
      <c r="B12" s="9"/>
      <c r="C12" s="10" t="s">
        <v>836</v>
      </c>
      <c r="D12" s="1"/>
      <c r="E12" s="1"/>
      <c r="F12" s="16"/>
      <c r="G12" s="16"/>
      <c r="H12" s="16"/>
      <c r="I12" s="16"/>
      <c r="J12" s="16"/>
      <c r="K12" s="16"/>
      <c r="L12" s="16"/>
      <c r="M12" s="16"/>
      <c r="N12" s="16"/>
      <c r="O12" s="16"/>
      <c r="P12" s="16"/>
      <c r="Q12" s="16"/>
    </row>
    <row r="13" spans="2:17" ht="24" customHeight="1">
      <c r="B13" s="9"/>
      <c r="C13" s="1" t="s">
        <v>518</v>
      </c>
      <c r="D13" s="1"/>
      <c r="E13" s="1"/>
      <c r="F13" s="16"/>
      <c r="G13" s="16"/>
      <c r="H13" s="16"/>
      <c r="I13" s="16"/>
      <c r="J13" s="16"/>
      <c r="K13" s="16"/>
      <c r="L13" s="16"/>
      <c r="M13" s="16"/>
      <c r="N13" s="16"/>
      <c r="O13" s="16"/>
      <c r="P13" s="16"/>
      <c r="Q13" s="16"/>
    </row>
    <row r="14" spans="2:17" ht="24" customHeight="1">
      <c r="B14" s="9"/>
      <c r="C14" s="10" t="s">
        <v>517</v>
      </c>
      <c r="D14" s="1"/>
      <c r="E14" s="1"/>
      <c r="F14" s="16"/>
      <c r="G14" s="16"/>
      <c r="H14" s="16"/>
      <c r="I14" s="16"/>
      <c r="J14" s="16"/>
      <c r="K14" s="16"/>
      <c r="L14" s="16"/>
      <c r="M14" s="16"/>
      <c r="N14" s="16"/>
      <c r="O14" s="16"/>
      <c r="P14" s="16"/>
      <c r="Q14" s="16"/>
    </row>
    <row r="15" spans="2:17" ht="24" customHeight="1">
      <c r="B15" s="9" t="s">
        <v>520</v>
      </c>
      <c r="C15" s="1360" t="s">
        <v>519</v>
      </c>
      <c r="D15" s="1"/>
      <c r="E15" s="1"/>
      <c r="F15" s="16"/>
      <c r="G15" s="16"/>
      <c r="H15" s="16"/>
      <c r="I15" s="16"/>
      <c r="J15" s="16"/>
      <c r="K15" s="16"/>
      <c r="L15" s="16"/>
      <c r="M15" s="16"/>
      <c r="N15" s="16"/>
      <c r="O15" s="16"/>
      <c r="P15" s="16"/>
      <c r="Q15" s="16"/>
    </row>
    <row r="16" spans="2:17" ht="24" customHeight="1">
      <c r="B16" s="9"/>
      <c r="C16" s="10" t="s">
        <v>521</v>
      </c>
      <c r="D16" s="1"/>
      <c r="E16" s="1"/>
      <c r="F16" s="16"/>
      <c r="G16" s="16"/>
      <c r="H16" s="16"/>
      <c r="I16" s="16"/>
      <c r="J16" s="16"/>
      <c r="K16" s="16"/>
      <c r="L16" s="16"/>
      <c r="M16" s="16"/>
      <c r="N16" s="16"/>
      <c r="O16" s="16"/>
      <c r="P16" s="16"/>
      <c r="Q16" s="16"/>
    </row>
    <row r="17" spans="2:17" ht="24" customHeight="1">
      <c r="B17" s="9"/>
      <c r="C17" s="10" t="s">
        <v>522</v>
      </c>
      <c r="D17" s="1"/>
      <c r="E17" s="1"/>
      <c r="F17" s="16"/>
      <c r="G17" s="16"/>
      <c r="H17" s="16"/>
      <c r="I17" s="16"/>
      <c r="J17" s="16"/>
      <c r="K17" s="16"/>
      <c r="L17" s="16"/>
      <c r="M17" s="16"/>
      <c r="N17" s="16"/>
      <c r="O17" s="16"/>
      <c r="P17" s="16"/>
      <c r="Q17" s="16"/>
    </row>
    <row r="18" spans="2:17" ht="24" customHeight="1">
      <c r="B18" s="9"/>
      <c r="C18" s="1" t="s">
        <v>523</v>
      </c>
      <c r="D18" s="1"/>
      <c r="E18" s="1"/>
      <c r="F18" s="16"/>
      <c r="G18" s="16"/>
      <c r="H18" s="16"/>
      <c r="I18" s="16"/>
      <c r="J18" s="16"/>
      <c r="K18" s="16"/>
      <c r="L18" s="16"/>
      <c r="M18" s="16"/>
      <c r="N18" s="16"/>
      <c r="O18" s="16"/>
      <c r="P18" s="16"/>
      <c r="Q18" s="16"/>
    </row>
    <row r="19" spans="2:17" ht="25.5" customHeight="1">
      <c r="B19" s="9"/>
      <c r="C19" s="10" t="s">
        <v>157</v>
      </c>
      <c r="D19" s="1"/>
      <c r="E19" s="1"/>
      <c r="F19" s="16"/>
      <c r="G19" s="16"/>
      <c r="H19" s="16"/>
      <c r="I19" s="16"/>
      <c r="J19" s="16"/>
      <c r="K19" s="16"/>
      <c r="L19" s="16"/>
      <c r="M19" s="16"/>
      <c r="N19" s="16"/>
      <c r="O19" s="16"/>
      <c r="P19" s="16"/>
      <c r="Q19" s="16"/>
    </row>
    <row r="20" spans="2:17" ht="25.5" customHeight="1">
      <c r="B20" s="9"/>
      <c r="C20" s="10" t="s">
        <v>524</v>
      </c>
      <c r="D20" s="1"/>
      <c r="E20" s="1"/>
      <c r="F20" s="16"/>
      <c r="G20" s="16"/>
      <c r="H20" s="16"/>
      <c r="I20" s="16"/>
      <c r="J20" s="16"/>
      <c r="K20" s="16"/>
      <c r="L20" s="16"/>
      <c r="M20" s="16"/>
      <c r="N20" s="16"/>
      <c r="O20" s="16"/>
      <c r="P20" s="16"/>
      <c r="Q20" s="16"/>
    </row>
    <row r="21" spans="2:17" ht="25.5" customHeight="1">
      <c r="B21" s="9"/>
      <c r="C21" s="66" t="s">
        <v>525</v>
      </c>
      <c r="D21" s="1"/>
      <c r="E21" s="1"/>
      <c r="F21" s="16"/>
      <c r="G21" s="16"/>
      <c r="H21" s="16"/>
      <c r="I21" s="16"/>
      <c r="J21" s="16"/>
      <c r="K21" s="16"/>
      <c r="L21" s="16"/>
      <c r="M21" s="16"/>
      <c r="N21" s="16"/>
      <c r="O21" s="16"/>
      <c r="P21" s="16"/>
      <c r="Q21" s="16"/>
    </row>
    <row r="22" spans="2:17" ht="25.5" customHeight="1">
      <c r="B22" s="9"/>
      <c r="C22" s="10" t="s">
        <v>170</v>
      </c>
      <c r="D22" s="1"/>
      <c r="E22" s="1"/>
      <c r="F22" s="16"/>
      <c r="G22" s="16"/>
      <c r="H22" s="16"/>
      <c r="I22" s="16"/>
      <c r="J22" s="16"/>
      <c r="K22" s="16"/>
      <c r="L22" s="16"/>
      <c r="M22" s="16"/>
      <c r="N22" s="16"/>
      <c r="O22" s="16"/>
      <c r="P22" s="16"/>
      <c r="Q22" s="16"/>
    </row>
    <row r="23" spans="2:17" ht="25.5" customHeight="1">
      <c r="B23" s="9"/>
      <c r="C23" s="1" t="s">
        <v>526</v>
      </c>
      <c r="D23" s="1"/>
      <c r="E23" s="1"/>
      <c r="F23" s="16"/>
      <c r="G23" s="16"/>
      <c r="H23" s="16"/>
      <c r="I23" s="16"/>
      <c r="J23" s="16"/>
      <c r="K23" s="16"/>
      <c r="L23" s="16"/>
      <c r="M23" s="16"/>
      <c r="N23" s="16"/>
      <c r="O23" s="16"/>
      <c r="P23" s="16"/>
      <c r="Q23" s="16"/>
    </row>
    <row r="24" spans="2:17" ht="25.5" customHeight="1">
      <c r="B24" s="9"/>
      <c r="C24" s="10" t="s">
        <v>527</v>
      </c>
      <c r="D24" s="1"/>
      <c r="E24" s="1"/>
      <c r="F24" s="16"/>
      <c r="G24" s="16"/>
      <c r="H24" s="16"/>
      <c r="I24" s="16"/>
      <c r="J24" s="16"/>
      <c r="K24" s="16"/>
      <c r="L24" s="16"/>
      <c r="M24" s="16"/>
      <c r="N24" s="16"/>
      <c r="O24" s="16"/>
      <c r="P24" s="16"/>
      <c r="Q24" s="16"/>
    </row>
    <row r="25" spans="2:17" ht="25.5" customHeight="1">
      <c r="B25" s="9"/>
      <c r="C25" s="10" t="s">
        <v>528</v>
      </c>
      <c r="D25" s="1"/>
      <c r="E25" s="1"/>
      <c r="F25" s="16"/>
      <c r="G25" s="16"/>
      <c r="H25" s="16"/>
      <c r="I25" s="16"/>
      <c r="J25" s="16"/>
      <c r="K25" s="16"/>
      <c r="L25" s="16"/>
      <c r="M25" s="16"/>
      <c r="N25" s="16"/>
      <c r="O25" s="16"/>
      <c r="P25" s="16"/>
      <c r="Q25" s="16"/>
    </row>
    <row r="26" spans="2:17" ht="25.5" customHeight="1">
      <c r="B26" s="9"/>
      <c r="C26" s="10" t="s">
        <v>529</v>
      </c>
      <c r="D26" s="1"/>
      <c r="E26" s="1"/>
      <c r="F26" s="16"/>
      <c r="G26" s="16"/>
      <c r="H26" s="16"/>
      <c r="I26" s="16"/>
      <c r="J26" s="16"/>
      <c r="K26" s="16"/>
      <c r="L26" s="16"/>
      <c r="M26" s="16"/>
      <c r="N26" s="16"/>
      <c r="O26" s="16"/>
      <c r="P26" s="16"/>
      <c r="Q26" s="16"/>
    </row>
    <row r="27" spans="2:17" ht="18" customHeight="1">
      <c r="B27" s="9" t="s">
        <v>531</v>
      </c>
      <c r="C27" s="10"/>
      <c r="D27" s="1"/>
      <c r="E27" s="1"/>
      <c r="F27" s="16"/>
      <c r="G27" s="16"/>
      <c r="H27" s="16"/>
      <c r="I27" s="16"/>
      <c r="J27" s="16"/>
      <c r="K27" s="16"/>
      <c r="L27" s="16"/>
      <c r="M27" s="16"/>
      <c r="N27" s="16"/>
      <c r="O27" s="16"/>
      <c r="P27" s="16"/>
      <c r="Q27" s="16"/>
    </row>
    <row r="28" spans="2:17" ht="25.5" customHeight="1">
      <c r="B28" s="9" t="s">
        <v>199</v>
      </c>
      <c r="C28" s="10" t="s">
        <v>532</v>
      </c>
      <c r="D28" s="1"/>
      <c r="E28" s="1"/>
      <c r="F28" s="16"/>
      <c r="G28" s="16"/>
      <c r="H28" s="16"/>
      <c r="I28" s="16"/>
      <c r="J28" s="16"/>
      <c r="K28" s="16"/>
      <c r="L28" s="16"/>
      <c r="M28" s="16"/>
      <c r="N28" s="16"/>
      <c r="O28" s="16"/>
      <c r="P28" s="16"/>
      <c r="Q28" s="16"/>
    </row>
    <row r="29" spans="2:17" ht="25.5" customHeight="1">
      <c r="B29" s="9"/>
      <c r="C29" s="10" t="s">
        <v>537</v>
      </c>
      <c r="D29" s="1"/>
      <c r="E29" s="1"/>
      <c r="F29" s="16"/>
      <c r="G29" s="16"/>
      <c r="H29" s="16"/>
      <c r="I29" s="16"/>
      <c r="J29" s="16"/>
      <c r="K29" s="16"/>
      <c r="L29" s="16"/>
      <c r="M29" s="16"/>
      <c r="N29" s="16"/>
      <c r="O29" s="16"/>
      <c r="P29" s="16"/>
      <c r="Q29" s="16"/>
    </row>
    <row r="30" spans="2:17" ht="25.5" customHeight="1">
      <c r="B30" s="9"/>
      <c r="C30" s="10" t="s">
        <v>538</v>
      </c>
      <c r="D30" s="1"/>
      <c r="E30" s="1"/>
      <c r="F30" s="16"/>
      <c r="G30" s="16"/>
      <c r="H30" s="16"/>
      <c r="I30" s="16"/>
      <c r="J30" s="16"/>
      <c r="K30" s="16"/>
      <c r="L30" s="16"/>
      <c r="M30" s="16"/>
      <c r="N30" s="16"/>
      <c r="O30" s="16"/>
      <c r="P30" s="16"/>
      <c r="Q30" s="16"/>
    </row>
    <row r="31" spans="2:17" ht="25.5" customHeight="1">
      <c r="B31" s="9"/>
      <c r="C31" s="10" t="s">
        <v>533</v>
      </c>
      <c r="D31" s="1"/>
      <c r="E31" s="1"/>
      <c r="F31" s="16"/>
      <c r="G31" s="16"/>
      <c r="H31" s="16"/>
      <c r="I31" s="16"/>
      <c r="J31" s="16"/>
      <c r="K31" s="16"/>
      <c r="L31" s="16"/>
      <c r="M31" s="16"/>
      <c r="N31" s="16"/>
      <c r="O31" s="16"/>
      <c r="P31" s="16"/>
      <c r="Q31" s="16"/>
    </row>
    <row r="32" spans="2:17" ht="25.5" customHeight="1">
      <c r="B32" s="9"/>
      <c r="C32" s="10" t="s">
        <v>534</v>
      </c>
      <c r="D32" s="1"/>
      <c r="E32" s="1"/>
      <c r="F32" s="16"/>
      <c r="G32" s="16"/>
      <c r="H32" s="16"/>
      <c r="I32" s="16"/>
      <c r="J32" s="16"/>
      <c r="K32" s="16"/>
      <c r="L32" s="16"/>
      <c r="M32" s="16"/>
      <c r="N32" s="16"/>
      <c r="O32" s="16"/>
      <c r="P32" s="16"/>
      <c r="Q32" s="16"/>
    </row>
    <row r="33" spans="2:17" ht="25.5" customHeight="1">
      <c r="B33" s="9"/>
      <c r="C33" s="10" t="s">
        <v>535</v>
      </c>
      <c r="D33" s="1"/>
      <c r="E33" s="1"/>
      <c r="F33" s="16"/>
      <c r="G33" s="16"/>
      <c r="H33" s="16"/>
      <c r="I33" s="16"/>
      <c r="J33" s="16"/>
      <c r="K33" s="16"/>
      <c r="L33" s="16"/>
      <c r="M33" s="16"/>
      <c r="N33" s="16"/>
      <c r="O33" s="16"/>
      <c r="P33" s="16"/>
      <c r="Q33" s="16"/>
    </row>
    <row r="34" spans="2:17" ht="25.5" customHeight="1">
      <c r="B34" s="9"/>
      <c r="C34" s="10" t="s">
        <v>536</v>
      </c>
      <c r="D34" s="1"/>
      <c r="E34" s="1"/>
      <c r="F34" s="16"/>
      <c r="G34" s="16"/>
      <c r="H34" s="16"/>
      <c r="I34" s="16"/>
      <c r="J34" s="16"/>
      <c r="K34" s="16"/>
      <c r="L34" s="16"/>
      <c r="M34" s="16"/>
      <c r="N34" s="16"/>
      <c r="O34" s="16"/>
      <c r="P34" s="16"/>
      <c r="Q34" s="16"/>
    </row>
    <row r="35" spans="2:17" ht="25.5" customHeight="1">
      <c r="B35" s="9"/>
      <c r="C35" s="10" t="s">
        <v>322</v>
      </c>
      <c r="D35" s="1"/>
      <c r="E35" s="1"/>
      <c r="F35" s="16"/>
      <c r="G35" s="16"/>
      <c r="H35" s="16"/>
      <c r="I35" s="16"/>
      <c r="J35" s="16"/>
      <c r="K35" s="16"/>
      <c r="L35" s="16"/>
      <c r="M35" s="16"/>
      <c r="N35" s="16"/>
      <c r="O35" s="16"/>
      <c r="P35" s="16"/>
      <c r="Q35" s="16"/>
    </row>
    <row r="36" spans="2:17" ht="25.5" customHeight="1">
      <c r="B36" s="9" t="s">
        <v>110</v>
      </c>
      <c r="C36" s="10" t="s">
        <v>150</v>
      </c>
      <c r="D36" s="1"/>
      <c r="E36" s="1"/>
      <c r="F36" s="16"/>
      <c r="G36" s="16"/>
      <c r="H36" s="16"/>
      <c r="I36" s="16"/>
      <c r="J36" s="16"/>
      <c r="K36" s="16"/>
      <c r="L36" s="16"/>
      <c r="M36" s="16"/>
      <c r="N36" s="16"/>
      <c r="O36" s="16"/>
      <c r="P36" s="16"/>
      <c r="Q36" s="16"/>
    </row>
    <row r="37" spans="2:17" ht="25.5" customHeight="1">
      <c r="B37" s="9"/>
      <c r="C37" s="10" t="s">
        <v>547</v>
      </c>
      <c r="D37" s="1"/>
      <c r="E37" s="1"/>
      <c r="F37" s="16"/>
      <c r="G37" s="16"/>
      <c r="H37" s="16"/>
      <c r="I37" s="16"/>
      <c r="J37" s="16"/>
      <c r="K37" s="16"/>
      <c r="L37" s="16"/>
      <c r="M37" s="16"/>
      <c r="N37" s="16"/>
      <c r="O37" s="16"/>
      <c r="P37" s="16"/>
      <c r="Q37" s="16"/>
    </row>
    <row r="38" spans="2:17" ht="24" customHeight="1">
      <c r="B38" s="9"/>
      <c r="C38" s="10" t="s">
        <v>539</v>
      </c>
      <c r="D38" s="1"/>
      <c r="E38" s="1"/>
      <c r="F38" s="16"/>
      <c r="G38" s="16"/>
      <c r="H38" s="16"/>
      <c r="I38" s="16"/>
      <c r="J38" s="16"/>
      <c r="K38" s="16"/>
      <c r="L38" s="16"/>
      <c r="M38" s="16"/>
      <c r="N38" s="16"/>
      <c r="O38" s="16"/>
      <c r="P38" s="16"/>
      <c r="Q38" s="16"/>
    </row>
    <row r="39" spans="2:17" ht="24" customHeight="1">
      <c r="B39" s="9"/>
      <c r="C39" s="10" t="s">
        <v>540</v>
      </c>
      <c r="D39" s="1"/>
      <c r="E39" s="1"/>
      <c r="F39" s="16"/>
      <c r="G39" s="16"/>
      <c r="H39" s="16"/>
      <c r="I39" s="16"/>
      <c r="J39" s="16"/>
      <c r="K39" s="16"/>
      <c r="L39" s="16"/>
      <c r="M39" s="16"/>
      <c r="N39" s="16"/>
      <c r="O39" s="16"/>
      <c r="P39" s="16"/>
      <c r="Q39" s="16"/>
    </row>
    <row r="40" spans="2:17" ht="24" customHeight="1">
      <c r="B40" s="9"/>
      <c r="C40" s="10" t="s">
        <v>541</v>
      </c>
      <c r="D40" s="1"/>
      <c r="E40" s="1"/>
      <c r="F40" s="16"/>
      <c r="G40" s="16"/>
      <c r="H40" s="16"/>
      <c r="I40" s="16"/>
      <c r="J40" s="16"/>
      <c r="K40" s="16"/>
      <c r="L40" s="16"/>
      <c r="M40" s="16"/>
      <c r="N40" s="16"/>
      <c r="O40" s="16"/>
      <c r="P40" s="16"/>
      <c r="Q40" s="16"/>
    </row>
    <row r="41" spans="2:17" ht="24" customHeight="1">
      <c r="B41" s="9"/>
      <c r="C41" s="10" t="s">
        <v>543</v>
      </c>
      <c r="D41" s="1"/>
      <c r="E41" s="1"/>
      <c r="F41" s="16"/>
      <c r="G41" s="16"/>
      <c r="H41" s="16"/>
      <c r="I41" s="16"/>
      <c r="J41" s="16"/>
      <c r="K41" s="16"/>
      <c r="L41" s="16"/>
      <c r="M41" s="16"/>
      <c r="N41" s="16"/>
      <c r="O41" s="16"/>
      <c r="P41" s="16"/>
      <c r="Q41" s="16"/>
    </row>
    <row r="42" spans="2:17" ht="24" customHeight="1">
      <c r="B42" s="9"/>
      <c r="C42" s="10" t="s">
        <v>542</v>
      </c>
      <c r="D42" s="1"/>
      <c r="E42" s="1"/>
      <c r="F42" s="16"/>
      <c r="G42" s="16"/>
      <c r="H42" s="16"/>
      <c r="I42" s="16"/>
      <c r="J42" s="16"/>
      <c r="K42" s="16"/>
      <c r="L42" s="16"/>
      <c r="M42" s="16"/>
      <c r="N42" s="16"/>
      <c r="O42" s="16"/>
      <c r="P42" s="16"/>
      <c r="Q42" s="16"/>
    </row>
    <row r="43" spans="2:17" ht="24" customHeight="1">
      <c r="B43" s="9"/>
      <c r="C43" s="10" t="s">
        <v>544</v>
      </c>
      <c r="D43" s="1"/>
      <c r="E43" s="1"/>
      <c r="F43" s="16"/>
      <c r="G43" s="16"/>
      <c r="H43" s="16"/>
      <c r="I43" s="16"/>
      <c r="J43" s="16"/>
      <c r="K43" s="16"/>
      <c r="L43" s="16"/>
      <c r="M43" s="16"/>
      <c r="N43" s="16"/>
      <c r="O43" s="16"/>
      <c r="P43" s="16"/>
      <c r="Q43" s="16"/>
    </row>
    <row r="44" spans="2:17" ht="24" customHeight="1">
      <c r="B44" s="9"/>
      <c r="C44" s="10" t="s">
        <v>546</v>
      </c>
      <c r="D44" s="1"/>
      <c r="E44" s="1"/>
      <c r="F44" s="16"/>
      <c r="G44" s="16"/>
      <c r="H44" s="16"/>
      <c r="I44" s="16"/>
      <c r="J44" s="16"/>
      <c r="K44" s="16"/>
      <c r="L44" s="16"/>
      <c r="M44" s="16"/>
      <c r="N44" s="16"/>
      <c r="O44" s="16"/>
      <c r="P44" s="16"/>
      <c r="Q44" s="16"/>
    </row>
    <row r="45" spans="2:17" ht="24" customHeight="1">
      <c r="B45" s="9"/>
      <c r="C45" s="10" t="s">
        <v>545</v>
      </c>
      <c r="D45" s="1"/>
      <c r="E45" s="1"/>
      <c r="F45" s="16"/>
      <c r="G45" s="16"/>
      <c r="H45" s="16"/>
      <c r="I45" s="16"/>
      <c r="J45" s="16"/>
      <c r="K45" s="16"/>
      <c r="L45" s="16"/>
      <c r="M45" s="16"/>
      <c r="N45" s="16"/>
      <c r="O45" s="16"/>
      <c r="P45" s="16"/>
      <c r="Q45" s="16"/>
    </row>
    <row r="46" spans="2:17" ht="24" customHeight="1">
      <c r="B46" s="9"/>
      <c r="C46" s="10" t="s">
        <v>548</v>
      </c>
      <c r="D46" s="1"/>
      <c r="E46" s="1"/>
      <c r="F46" s="16"/>
      <c r="G46" s="16"/>
      <c r="H46" s="16"/>
      <c r="I46" s="16"/>
      <c r="J46" s="16"/>
      <c r="K46" s="16"/>
      <c r="L46" s="16"/>
      <c r="M46" s="16"/>
      <c r="N46" s="16"/>
      <c r="O46" s="16"/>
      <c r="P46" s="16"/>
      <c r="Q46" s="16"/>
    </row>
    <row r="47" spans="2:17" ht="24" customHeight="1">
      <c r="B47" s="9"/>
      <c r="C47" s="10" t="s">
        <v>549</v>
      </c>
      <c r="D47" s="1"/>
      <c r="E47" s="1"/>
      <c r="F47" s="16"/>
      <c r="G47" s="16"/>
      <c r="H47" s="16"/>
      <c r="I47" s="16"/>
      <c r="J47" s="16"/>
      <c r="K47" s="16"/>
      <c r="L47" s="16"/>
      <c r="M47" s="16"/>
      <c r="N47" s="16"/>
      <c r="O47" s="16"/>
      <c r="P47" s="16"/>
      <c r="Q47" s="16"/>
    </row>
    <row r="48" spans="2:17" ht="24" customHeight="1">
      <c r="B48" s="9"/>
      <c r="C48" s="10" t="s">
        <v>550</v>
      </c>
      <c r="D48" s="1"/>
      <c r="E48" s="1"/>
      <c r="F48" s="16"/>
      <c r="G48" s="16"/>
      <c r="H48" s="16"/>
      <c r="I48" s="16"/>
      <c r="J48" s="16"/>
      <c r="K48" s="16"/>
      <c r="L48" s="16"/>
      <c r="M48" s="16"/>
      <c r="N48" s="16"/>
      <c r="O48" s="16"/>
      <c r="P48" s="16"/>
      <c r="Q48" s="16"/>
    </row>
    <row r="49" spans="2:17" ht="24" customHeight="1">
      <c r="B49" s="9"/>
      <c r="C49" s="10" t="s">
        <v>169</v>
      </c>
      <c r="D49" s="1"/>
      <c r="E49" s="1"/>
      <c r="F49" s="16"/>
      <c r="G49" s="16"/>
      <c r="H49" s="16"/>
      <c r="I49" s="16"/>
      <c r="J49" s="16"/>
      <c r="K49" s="16"/>
      <c r="L49" s="16"/>
      <c r="M49" s="16"/>
      <c r="N49" s="16"/>
      <c r="O49" s="16"/>
      <c r="P49" s="16"/>
      <c r="Q49" s="16"/>
    </row>
    <row r="50" spans="2:17" ht="24" customHeight="1">
      <c r="B50" s="9"/>
      <c r="C50" s="10" t="s">
        <v>551</v>
      </c>
      <c r="D50" s="1"/>
      <c r="E50" s="1"/>
      <c r="F50" s="16"/>
      <c r="G50" s="16"/>
      <c r="H50" s="16"/>
      <c r="I50" s="16"/>
      <c r="J50" s="16"/>
      <c r="K50" s="16"/>
      <c r="L50" s="16"/>
      <c r="M50" s="16"/>
      <c r="N50" s="16"/>
      <c r="O50" s="16"/>
      <c r="P50" s="16"/>
      <c r="Q50" s="16"/>
    </row>
    <row r="51" spans="2:17" ht="24" customHeight="1">
      <c r="B51" s="9"/>
      <c r="C51" s="10" t="s">
        <v>168</v>
      </c>
      <c r="D51" s="1"/>
      <c r="E51" s="1"/>
      <c r="F51" s="16"/>
      <c r="G51" s="16"/>
      <c r="H51" s="16"/>
      <c r="I51" s="16"/>
      <c r="J51" s="16"/>
      <c r="K51" s="16"/>
      <c r="L51" s="16"/>
      <c r="M51" s="16"/>
      <c r="N51" s="16"/>
      <c r="O51" s="16"/>
      <c r="P51" s="16"/>
      <c r="Q51" s="16"/>
    </row>
    <row r="52" spans="2:17" ht="24" customHeight="1">
      <c r="B52" s="9" t="s">
        <v>552</v>
      </c>
      <c r="C52" s="10" t="s">
        <v>553</v>
      </c>
      <c r="D52" s="1"/>
      <c r="E52" s="1"/>
      <c r="F52" s="16"/>
      <c r="G52" s="16"/>
      <c r="H52" s="16"/>
      <c r="I52" s="16"/>
      <c r="J52" s="16"/>
      <c r="K52" s="16"/>
      <c r="L52" s="16"/>
      <c r="M52" s="16"/>
      <c r="N52" s="16"/>
      <c r="O52" s="16"/>
      <c r="P52" s="16"/>
      <c r="Q52" s="16"/>
    </row>
    <row r="53" spans="2:17" ht="24" customHeight="1">
      <c r="B53" s="9"/>
      <c r="C53" s="10" t="s">
        <v>554</v>
      </c>
      <c r="D53" s="1"/>
      <c r="E53" s="1"/>
      <c r="F53" s="16"/>
      <c r="G53" s="16"/>
      <c r="H53" s="16"/>
      <c r="I53" s="16"/>
      <c r="J53" s="16"/>
      <c r="K53" s="16"/>
      <c r="L53" s="16"/>
      <c r="M53" s="16"/>
      <c r="N53" s="16"/>
      <c r="O53" s="16"/>
      <c r="P53" s="16"/>
      <c r="Q53" s="16"/>
    </row>
    <row r="54" spans="2:17" ht="24" customHeight="1">
      <c r="B54" s="9"/>
      <c r="C54" s="10" t="s">
        <v>555</v>
      </c>
      <c r="D54" s="1"/>
      <c r="E54" s="1"/>
      <c r="F54" s="16"/>
      <c r="G54" s="16"/>
      <c r="H54" s="16"/>
      <c r="I54" s="16"/>
      <c r="J54" s="16"/>
      <c r="K54" s="16"/>
      <c r="L54" s="16"/>
      <c r="M54" s="16"/>
      <c r="N54" s="16"/>
      <c r="O54" s="16"/>
      <c r="P54" s="16"/>
      <c r="Q54" s="16"/>
    </row>
    <row r="55" spans="2:17" ht="24" customHeight="1">
      <c r="B55" s="9"/>
      <c r="C55" s="10" t="s">
        <v>556</v>
      </c>
      <c r="D55" s="1"/>
      <c r="E55" s="1"/>
      <c r="F55" s="16"/>
      <c r="G55" s="16"/>
      <c r="H55" s="16"/>
      <c r="I55" s="16"/>
      <c r="J55" s="16"/>
      <c r="K55" s="16"/>
      <c r="L55" s="16"/>
      <c r="M55" s="16"/>
      <c r="N55" s="16"/>
      <c r="O55" s="16"/>
      <c r="P55" s="16"/>
      <c r="Q55" s="16"/>
    </row>
    <row r="56" spans="2:17" ht="24" customHeight="1">
      <c r="B56" s="9"/>
      <c r="C56" s="10" t="s">
        <v>557</v>
      </c>
      <c r="D56" s="1"/>
      <c r="E56" s="1"/>
      <c r="F56" s="16"/>
      <c r="G56" s="16"/>
      <c r="H56" s="16"/>
      <c r="I56" s="16"/>
      <c r="J56" s="16"/>
      <c r="K56" s="16"/>
      <c r="L56" s="16"/>
      <c r="M56" s="16"/>
      <c r="N56" s="16"/>
      <c r="O56" s="16"/>
      <c r="P56" s="16"/>
      <c r="Q56" s="16"/>
    </row>
    <row r="57" spans="2:17" ht="24" customHeight="1">
      <c r="B57" s="9" t="s">
        <v>586</v>
      </c>
      <c r="C57" s="10" t="s">
        <v>558</v>
      </c>
      <c r="D57" s="1"/>
      <c r="E57" s="1"/>
      <c r="F57" s="16"/>
      <c r="G57" s="16"/>
      <c r="H57" s="16"/>
      <c r="I57" s="16"/>
      <c r="J57" s="16"/>
      <c r="K57" s="16"/>
      <c r="L57" s="16"/>
      <c r="M57" s="16"/>
      <c r="N57" s="16"/>
      <c r="O57" s="16"/>
      <c r="P57" s="16"/>
      <c r="Q57" s="16"/>
    </row>
    <row r="58" spans="2:17" ht="24" customHeight="1">
      <c r="B58" s="9"/>
      <c r="C58" s="10" t="s">
        <v>560</v>
      </c>
      <c r="D58" s="1"/>
      <c r="E58" s="1"/>
      <c r="F58" s="16"/>
      <c r="G58" s="16"/>
      <c r="H58" s="16"/>
      <c r="I58" s="16"/>
      <c r="J58" s="16"/>
      <c r="K58" s="16"/>
      <c r="L58" s="16"/>
      <c r="M58" s="16"/>
      <c r="N58" s="16"/>
      <c r="O58" s="16"/>
      <c r="P58" s="16"/>
      <c r="Q58" s="16"/>
    </row>
    <row r="59" spans="2:17" ht="24" customHeight="1">
      <c r="B59" s="9"/>
      <c r="C59" s="10" t="s">
        <v>561</v>
      </c>
      <c r="D59" s="1"/>
      <c r="E59" s="1"/>
      <c r="F59" s="16"/>
      <c r="G59" s="16"/>
      <c r="H59" s="16"/>
      <c r="I59" s="16"/>
      <c r="J59" s="16"/>
      <c r="K59" s="16"/>
      <c r="L59" s="16"/>
      <c r="M59" s="16"/>
      <c r="N59" s="16"/>
      <c r="O59" s="16"/>
      <c r="P59" s="16"/>
      <c r="Q59" s="16"/>
    </row>
    <row r="60" spans="2:17" ht="24" customHeight="1">
      <c r="B60" s="9"/>
      <c r="C60" s="10" t="s">
        <v>562</v>
      </c>
      <c r="D60" s="1"/>
      <c r="E60" s="1"/>
      <c r="F60" s="16"/>
      <c r="G60" s="16"/>
      <c r="H60" s="16"/>
      <c r="I60" s="16"/>
      <c r="J60" s="16"/>
      <c r="K60" s="16"/>
      <c r="L60" s="16"/>
      <c r="M60" s="16"/>
      <c r="N60" s="16"/>
      <c r="O60" s="16"/>
      <c r="P60" s="16"/>
      <c r="Q60" s="16"/>
    </row>
    <row r="61" spans="2:17" ht="24" customHeight="1">
      <c r="B61" s="9"/>
      <c r="C61" s="10" t="s">
        <v>563</v>
      </c>
      <c r="D61" s="1"/>
      <c r="E61" s="1"/>
      <c r="F61" s="16"/>
      <c r="G61" s="16"/>
      <c r="H61" s="16"/>
      <c r="I61" s="16"/>
      <c r="J61" s="16"/>
      <c r="K61" s="16"/>
      <c r="L61" s="16"/>
      <c r="M61" s="16"/>
      <c r="N61" s="16"/>
      <c r="O61" s="16"/>
      <c r="P61" s="16"/>
      <c r="Q61" s="16"/>
    </row>
    <row r="62" spans="2:17" ht="24" customHeight="1">
      <c r="B62" s="9"/>
      <c r="C62" s="10" t="s">
        <v>559</v>
      </c>
      <c r="D62" s="1"/>
      <c r="E62" s="1"/>
      <c r="F62" s="16"/>
      <c r="G62" s="16"/>
      <c r="H62" s="16"/>
      <c r="I62" s="16"/>
      <c r="J62" s="16"/>
      <c r="K62" s="16"/>
      <c r="L62" s="16"/>
      <c r="M62" s="16"/>
      <c r="N62" s="16"/>
      <c r="O62" s="16"/>
      <c r="P62" s="16"/>
      <c r="Q62" s="16"/>
    </row>
    <row r="63" spans="2:17" ht="24" customHeight="1">
      <c r="B63" s="9"/>
      <c r="C63" s="10" t="s">
        <v>310</v>
      </c>
      <c r="D63" s="1"/>
      <c r="E63" s="1"/>
      <c r="F63" s="16"/>
      <c r="G63" s="16"/>
      <c r="H63" s="16"/>
      <c r="I63" s="16"/>
      <c r="J63" s="16"/>
      <c r="K63" s="16"/>
      <c r="L63" s="16"/>
      <c r="M63" s="16"/>
      <c r="N63" s="16"/>
      <c r="O63" s="16"/>
      <c r="P63" s="16"/>
      <c r="Q63" s="16"/>
    </row>
    <row r="64" spans="2:17" ht="24" customHeight="1">
      <c r="B64" s="9" t="s">
        <v>564</v>
      </c>
      <c r="C64" s="10" t="s">
        <v>565</v>
      </c>
      <c r="D64" s="1"/>
      <c r="E64" s="1"/>
      <c r="F64" s="16"/>
      <c r="G64" s="16"/>
      <c r="H64" s="16"/>
      <c r="I64" s="16"/>
      <c r="J64" s="16"/>
      <c r="K64" s="16"/>
      <c r="L64" s="16"/>
      <c r="M64" s="16"/>
      <c r="N64" s="16"/>
      <c r="O64" s="16"/>
      <c r="P64" s="16"/>
      <c r="Q64" s="16"/>
    </row>
    <row r="65" spans="2:17" ht="24" customHeight="1">
      <c r="B65" s="9"/>
      <c r="C65" s="10" t="s">
        <v>284</v>
      </c>
      <c r="D65" s="1"/>
      <c r="E65" s="1"/>
      <c r="F65" s="16"/>
      <c r="G65" s="16"/>
      <c r="H65" s="16"/>
      <c r="I65" s="16"/>
      <c r="J65" s="16"/>
      <c r="K65" s="16"/>
      <c r="L65" s="16"/>
      <c r="M65" s="16"/>
      <c r="N65" s="16"/>
      <c r="O65" s="16"/>
      <c r="P65" s="16"/>
      <c r="Q65" s="16"/>
    </row>
    <row r="66" spans="2:17" ht="24" customHeight="1">
      <c r="B66" s="9" t="s">
        <v>337</v>
      </c>
      <c r="C66" s="10" t="s">
        <v>566</v>
      </c>
      <c r="D66" s="1"/>
      <c r="E66" s="1"/>
      <c r="F66" s="16"/>
      <c r="G66" s="16"/>
      <c r="H66" s="16"/>
      <c r="I66" s="16"/>
      <c r="J66" s="16"/>
      <c r="K66" s="16"/>
      <c r="L66" s="16"/>
      <c r="M66" s="16"/>
      <c r="N66" s="16"/>
      <c r="O66" s="16"/>
      <c r="P66" s="16"/>
      <c r="Q66" s="16"/>
    </row>
    <row r="67" spans="2:17" ht="24" customHeight="1">
      <c r="B67" s="9"/>
      <c r="C67" s="10" t="s">
        <v>567</v>
      </c>
      <c r="D67" s="1"/>
      <c r="E67" s="1"/>
      <c r="F67" s="16"/>
      <c r="G67" s="16"/>
      <c r="H67" s="16"/>
      <c r="I67" s="16"/>
      <c r="J67" s="16"/>
      <c r="K67" s="16"/>
      <c r="L67" s="16"/>
      <c r="M67" s="16"/>
      <c r="N67" s="16"/>
      <c r="O67" s="16"/>
      <c r="P67" s="16"/>
      <c r="Q67" s="16"/>
    </row>
    <row r="68" spans="2:17" ht="24" customHeight="1">
      <c r="B68" s="9"/>
      <c r="C68" s="10" t="s">
        <v>568</v>
      </c>
      <c r="D68" s="1"/>
      <c r="E68" s="1"/>
      <c r="F68" s="16"/>
      <c r="G68" s="16"/>
      <c r="H68" s="16"/>
      <c r="I68" s="16"/>
      <c r="J68" s="16"/>
      <c r="K68" s="16"/>
      <c r="L68" s="16"/>
      <c r="M68" s="16"/>
      <c r="N68" s="16"/>
      <c r="O68" s="16"/>
      <c r="P68" s="16"/>
      <c r="Q68" s="16"/>
    </row>
    <row r="69" spans="2:17" ht="24" customHeight="1">
      <c r="B69" s="9"/>
      <c r="C69" s="10" t="s">
        <v>569</v>
      </c>
      <c r="D69" s="1"/>
      <c r="E69" s="1"/>
      <c r="F69" s="16"/>
      <c r="G69" s="16"/>
      <c r="H69" s="16"/>
      <c r="I69" s="16"/>
      <c r="J69" s="16"/>
      <c r="K69" s="16"/>
      <c r="L69" s="16"/>
      <c r="M69" s="16"/>
      <c r="N69" s="16"/>
      <c r="O69" s="16"/>
      <c r="P69" s="16"/>
      <c r="Q69" s="16"/>
    </row>
    <row r="70" spans="2:17" ht="24" customHeight="1">
      <c r="B70" s="9"/>
      <c r="C70" s="10" t="s">
        <v>1001</v>
      </c>
      <c r="D70" s="1"/>
      <c r="E70" s="1"/>
      <c r="F70" s="16"/>
      <c r="G70" s="16"/>
      <c r="H70" s="16"/>
      <c r="I70" s="16"/>
      <c r="J70" s="16"/>
      <c r="K70" s="16"/>
      <c r="L70" s="16"/>
      <c r="M70" s="16"/>
      <c r="N70" s="16"/>
      <c r="O70" s="16"/>
      <c r="P70" s="16"/>
      <c r="Q70" s="16"/>
    </row>
    <row r="71" spans="2:17" ht="24" customHeight="1">
      <c r="B71" s="9"/>
      <c r="C71" s="10" t="s">
        <v>570</v>
      </c>
      <c r="D71" s="1"/>
      <c r="E71" s="1"/>
      <c r="F71" s="16"/>
      <c r="G71" s="16"/>
      <c r="H71" s="16"/>
      <c r="I71" s="16"/>
      <c r="J71" s="16"/>
      <c r="K71" s="16"/>
      <c r="L71" s="16"/>
      <c r="M71" s="16"/>
      <c r="N71" s="16"/>
      <c r="O71" s="16"/>
      <c r="P71" s="16"/>
      <c r="Q71" s="16"/>
    </row>
    <row r="72" spans="2:17" ht="24" customHeight="1">
      <c r="B72" s="9"/>
      <c r="C72" s="10" t="s">
        <v>331</v>
      </c>
      <c r="D72" s="1"/>
      <c r="E72" s="1"/>
      <c r="F72" s="16"/>
      <c r="G72" s="16"/>
      <c r="H72" s="16"/>
      <c r="I72" s="16"/>
      <c r="J72" s="16"/>
      <c r="K72" s="16"/>
      <c r="L72" s="16"/>
      <c r="M72" s="16"/>
      <c r="N72" s="16"/>
      <c r="O72" s="16"/>
      <c r="P72" s="16"/>
      <c r="Q72" s="16"/>
    </row>
    <row r="73" spans="2:17" ht="24" customHeight="1">
      <c r="B73" s="9" t="s">
        <v>338</v>
      </c>
      <c r="C73" s="10" t="s">
        <v>571</v>
      </c>
      <c r="D73" s="1"/>
      <c r="E73" s="1"/>
      <c r="F73" s="16"/>
      <c r="G73" s="16"/>
      <c r="H73" s="16"/>
      <c r="I73" s="16"/>
      <c r="J73" s="16"/>
      <c r="K73" s="16"/>
      <c r="L73" s="16"/>
      <c r="M73" s="16"/>
      <c r="N73" s="16"/>
      <c r="O73" s="16"/>
      <c r="P73" s="16"/>
      <c r="Q73" s="16"/>
    </row>
    <row r="74" spans="2:17" ht="24" customHeight="1">
      <c r="B74" s="9"/>
      <c r="C74" s="10" t="s">
        <v>573</v>
      </c>
      <c r="D74" s="1"/>
      <c r="E74" s="1"/>
      <c r="F74" s="16"/>
      <c r="G74" s="16"/>
      <c r="H74" s="16"/>
      <c r="I74" s="16"/>
      <c r="J74" s="16"/>
      <c r="K74" s="16"/>
      <c r="L74" s="16"/>
      <c r="M74" s="16"/>
      <c r="N74" s="16"/>
      <c r="O74" s="16"/>
      <c r="P74" s="16"/>
      <c r="Q74" s="16"/>
    </row>
    <row r="75" spans="2:17" ht="24" customHeight="1">
      <c r="B75" s="9"/>
      <c r="C75" s="10" t="s">
        <v>572</v>
      </c>
      <c r="D75" s="1"/>
      <c r="E75" s="1"/>
      <c r="F75" s="16"/>
      <c r="G75" s="16"/>
      <c r="H75" s="16"/>
      <c r="I75" s="16"/>
      <c r="J75" s="16"/>
      <c r="K75" s="16"/>
      <c r="L75" s="16"/>
      <c r="M75" s="16"/>
      <c r="N75" s="16"/>
      <c r="O75" s="16"/>
      <c r="P75" s="16"/>
      <c r="Q75" s="16"/>
    </row>
    <row r="76" spans="2:17" ht="24" customHeight="1">
      <c r="B76" s="9"/>
      <c r="C76" s="10" t="s">
        <v>574</v>
      </c>
      <c r="D76" s="1"/>
      <c r="E76" s="1"/>
      <c r="F76" s="16"/>
      <c r="G76" s="16"/>
      <c r="H76" s="16"/>
      <c r="I76" s="16"/>
      <c r="J76" s="16"/>
      <c r="K76" s="16"/>
      <c r="L76" s="16"/>
      <c r="M76" s="16"/>
      <c r="N76" s="16"/>
      <c r="O76" s="16"/>
      <c r="P76" s="16"/>
      <c r="Q76" s="16"/>
    </row>
    <row r="77" spans="2:17" ht="24" customHeight="1">
      <c r="B77" s="9"/>
      <c r="C77" s="10" t="s">
        <v>575</v>
      </c>
      <c r="D77" s="1"/>
      <c r="E77" s="1"/>
      <c r="F77" s="16"/>
      <c r="G77" s="16"/>
      <c r="H77" s="16"/>
      <c r="I77" s="16"/>
      <c r="J77" s="16"/>
      <c r="K77" s="16"/>
      <c r="L77" s="16"/>
      <c r="M77" s="16"/>
      <c r="N77" s="16"/>
      <c r="O77" s="16"/>
      <c r="P77" s="16"/>
      <c r="Q77" s="16"/>
    </row>
    <row r="78" spans="2:17" ht="24" customHeight="1">
      <c r="B78" s="9"/>
      <c r="C78" s="10" t="s">
        <v>576</v>
      </c>
      <c r="D78" s="1"/>
      <c r="E78" s="1"/>
      <c r="F78" s="16"/>
      <c r="G78" s="16"/>
      <c r="H78" s="16"/>
      <c r="I78" s="16"/>
      <c r="J78" s="16"/>
      <c r="K78" s="16"/>
      <c r="L78" s="16"/>
      <c r="M78" s="16"/>
      <c r="N78" s="16"/>
      <c r="O78" s="16"/>
      <c r="P78" s="16"/>
      <c r="Q78" s="16"/>
    </row>
    <row r="79" spans="2:17" ht="24" customHeight="1">
      <c r="B79" s="9"/>
      <c r="C79" s="10" t="s">
        <v>577</v>
      </c>
      <c r="D79" s="1"/>
      <c r="E79" s="1"/>
      <c r="F79" s="16"/>
      <c r="G79" s="16"/>
      <c r="H79" s="16"/>
      <c r="I79" s="16"/>
      <c r="J79" s="16"/>
      <c r="K79" s="16"/>
      <c r="L79" s="16"/>
      <c r="M79" s="16"/>
      <c r="N79" s="16"/>
      <c r="O79" s="16"/>
      <c r="P79" s="16"/>
      <c r="Q79" s="16"/>
    </row>
    <row r="80" spans="2:17" ht="24" customHeight="1">
      <c r="B80" s="9"/>
      <c r="C80" s="10" t="s">
        <v>578</v>
      </c>
      <c r="D80" s="1"/>
      <c r="E80" s="1"/>
      <c r="F80" s="16"/>
      <c r="G80" s="16"/>
      <c r="H80" s="16"/>
      <c r="I80" s="16"/>
      <c r="J80" s="16"/>
      <c r="K80" s="16"/>
      <c r="L80" s="16"/>
      <c r="M80" s="16"/>
      <c r="N80" s="16"/>
      <c r="O80" s="16"/>
      <c r="P80" s="16"/>
      <c r="Q80" s="16"/>
    </row>
    <row r="81" spans="2:17" ht="25.5" customHeight="1">
      <c r="B81" s="9"/>
      <c r="C81" s="10" t="s">
        <v>328</v>
      </c>
      <c r="D81" s="1"/>
      <c r="E81" s="1"/>
      <c r="F81" s="16"/>
      <c r="G81" s="16"/>
      <c r="H81" s="16"/>
      <c r="I81" s="16"/>
      <c r="J81" s="16"/>
      <c r="K81" s="16"/>
      <c r="L81" s="16"/>
      <c r="M81" s="16"/>
      <c r="N81" s="16"/>
      <c r="O81" s="16"/>
      <c r="P81" s="16"/>
      <c r="Q81" s="16"/>
    </row>
    <row r="82" spans="2:17" ht="24" customHeight="1">
      <c r="B82" s="9"/>
      <c r="C82" s="10" t="s">
        <v>826</v>
      </c>
      <c r="D82" s="1"/>
      <c r="E82" s="1"/>
      <c r="F82" s="16"/>
      <c r="G82" s="16"/>
      <c r="H82" s="16"/>
      <c r="I82" s="16"/>
      <c r="J82" s="16"/>
      <c r="K82" s="16"/>
      <c r="L82" s="16"/>
      <c r="M82" s="16"/>
      <c r="N82" s="16"/>
      <c r="O82" s="16"/>
      <c r="P82" s="16"/>
      <c r="Q82" s="16"/>
    </row>
    <row r="83" spans="2:17" ht="25.5" customHeight="1">
      <c r="B83" s="9"/>
      <c r="C83" s="10" t="s">
        <v>579</v>
      </c>
      <c r="D83" s="1"/>
      <c r="E83" s="1"/>
      <c r="F83" s="16"/>
      <c r="G83" s="16"/>
      <c r="H83" s="16"/>
      <c r="I83" s="16"/>
      <c r="J83" s="16"/>
      <c r="K83" s="16"/>
      <c r="L83" s="16"/>
      <c r="M83" s="16"/>
      <c r="N83" s="16"/>
      <c r="O83" s="16"/>
      <c r="P83" s="16"/>
      <c r="Q83" s="16"/>
    </row>
    <row r="84" spans="2:17" ht="24" customHeight="1">
      <c r="B84" s="9"/>
      <c r="C84" s="10" t="s">
        <v>59</v>
      </c>
      <c r="D84" s="1"/>
      <c r="E84" s="1"/>
      <c r="F84" s="16"/>
      <c r="G84" s="16"/>
      <c r="H84" s="16"/>
      <c r="I84" s="16"/>
      <c r="J84" s="16"/>
      <c r="K84" s="16"/>
      <c r="L84" s="16"/>
      <c r="M84" s="16"/>
      <c r="N84" s="16"/>
      <c r="O84" s="16"/>
      <c r="P84" s="16"/>
      <c r="Q84" s="16"/>
    </row>
    <row r="85" spans="2:17" ht="24" customHeight="1">
      <c r="B85" s="9"/>
      <c r="C85" s="10" t="s">
        <v>329</v>
      </c>
      <c r="D85" s="1"/>
      <c r="E85" s="1"/>
      <c r="F85" s="16"/>
      <c r="G85" s="16"/>
      <c r="H85" s="16"/>
      <c r="I85" s="16"/>
      <c r="J85" s="16"/>
      <c r="K85" s="16"/>
      <c r="L85" s="16"/>
      <c r="M85" s="16"/>
      <c r="N85" s="16"/>
      <c r="O85" s="16"/>
      <c r="P85" s="16"/>
      <c r="Q85" s="16"/>
    </row>
    <row r="86" spans="2:17" ht="24" customHeight="1">
      <c r="B86" s="9"/>
      <c r="C86" s="10" t="s">
        <v>330</v>
      </c>
      <c r="D86" s="1"/>
      <c r="E86" s="1"/>
      <c r="F86" s="16"/>
      <c r="G86" s="16"/>
      <c r="H86" s="16"/>
      <c r="I86" s="16"/>
      <c r="J86" s="16"/>
      <c r="K86" s="16"/>
      <c r="L86" s="16"/>
      <c r="M86" s="16"/>
      <c r="N86" s="16"/>
      <c r="O86" s="16"/>
      <c r="P86" s="16"/>
      <c r="Q86" s="16"/>
    </row>
    <row r="87" spans="2:17" ht="25.5" customHeight="1">
      <c r="B87" s="9"/>
      <c r="C87" s="10" t="s">
        <v>325</v>
      </c>
      <c r="D87" s="1"/>
      <c r="E87" s="1"/>
      <c r="F87" s="16"/>
      <c r="G87" s="16"/>
      <c r="H87" s="16"/>
      <c r="I87" s="16"/>
      <c r="J87" s="16"/>
      <c r="K87" s="16"/>
      <c r="L87" s="16"/>
      <c r="M87" s="16"/>
      <c r="N87" s="16"/>
      <c r="O87" s="16"/>
      <c r="P87" s="16"/>
      <c r="Q87" s="16"/>
    </row>
    <row r="88" spans="2:17" ht="24" customHeight="1">
      <c r="B88" s="9"/>
      <c r="C88" s="10" t="s">
        <v>580</v>
      </c>
      <c r="D88" s="1"/>
      <c r="E88" s="1"/>
      <c r="F88" s="16"/>
      <c r="G88" s="16"/>
      <c r="H88" s="16"/>
      <c r="I88" s="16"/>
      <c r="J88" s="16"/>
      <c r="K88" s="16"/>
      <c r="L88" s="16"/>
      <c r="M88" s="16"/>
      <c r="N88" s="16"/>
      <c r="O88" s="16"/>
      <c r="P88" s="16"/>
      <c r="Q88" s="16"/>
    </row>
    <row r="89" spans="2:17" ht="24" customHeight="1">
      <c r="B89" s="9"/>
      <c r="C89" s="10" t="s">
        <v>581</v>
      </c>
      <c r="D89" s="1"/>
      <c r="E89" s="1"/>
      <c r="F89" s="16"/>
      <c r="G89" s="16"/>
      <c r="H89" s="16"/>
      <c r="I89" s="16"/>
      <c r="J89" s="16"/>
      <c r="K89" s="16"/>
      <c r="L89" s="16"/>
      <c r="M89" s="16"/>
      <c r="N89" s="16"/>
      <c r="O89" s="16"/>
      <c r="P89" s="16"/>
      <c r="Q89" s="16"/>
    </row>
    <row r="90" spans="2:17" ht="24" customHeight="1">
      <c r="B90" s="9"/>
      <c r="C90" s="10" t="s">
        <v>863</v>
      </c>
      <c r="D90" s="1"/>
      <c r="E90" s="1"/>
      <c r="F90" s="16"/>
      <c r="G90" s="16"/>
      <c r="H90" s="16"/>
      <c r="I90" s="16"/>
      <c r="J90" s="16"/>
      <c r="K90" s="16"/>
      <c r="L90" s="16"/>
      <c r="M90" s="16"/>
      <c r="N90" s="16"/>
      <c r="O90" s="16"/>
      <c r="P90" s="16"/>
      <c r="Q90" s="16"/>
    </row>
    <row r="91" spans="2:17" ht="25.5" customHeight="1">
      <c r="B91" s="9"/>
      <c r="C91" s="10" t="s">
        <v>10</v>
      </c>
      <c r="D91" s="1"/>
      <c r="E91" s="1"/>
      <c r="F91" s="16"/>
      <c r="G91" s="16"/>
      <c r="H91" s="16"/>
      <c r="I91" s="16"/>
      <c r="J91" s="16"/>
      <c r="K91" s="16"/>
      <c r="L91" s="16"/>
      <c r="M91" s="16"/>
      <c r="N91" s="16"/>
      <c r="O91" s="16"/>
      <c r="P91" s="16"/>
      <c r="Q91" s="16"/>
    </row>
    <row r="92" spans="2:17" ht="24" customHeight="1">
      <c r="B92" s="9"/>
      <c r="C92" s="10" t="s">
        <v>1241</v>
      </c>
      <c r="D92" s="1"/>
      <c r="E92" s="1"/>
      <c r="F92" s="16"/>
      <c r="G92" s="16"/>
      <c r="H92" s="16"/>
      <c r="I92" s="16"/>
      <c r="J92" s="16"/>
      <c r="K92" s="16"/>
      <c r="L92" s="16"/>
      <c r="M92" s="16"/>
      <c r="N92" s="16"/>
      <c r="O92" s="16"/>
      <c r="P92" s="16"/>
      <c r="Q92" s="16"/>
    </row>
    <row r="93" spans="2:17" ht="24" customHeight="1">
      <c r="B93" s="9"/>
      <c r="C93" s="10" t="s">
        <v>582</v>
      </c>
      <c r="D93" s="1"/>
      <c r="E93" s="1"/>
      <c r="F93" s="16"/>
      <c r="G93" s="16"/>
      <c r="H93" s="16"/>
      <c r="I93" s="16"/>
      <c r="J93" s="16"/>
      <c r="K93" s="16"/>
      <c r="L93" s="16"/>
      <c r="M93" s="16"/>
      <c r="N93" s="16"/>
      <c r="O93" s="16"/>
      <c r="P93" s="16"/>
      <c r="Q93" s="16"/>
    </row>
    <row r="94" spans="2:17" ht="24" customHeight="1">
      <c r="B94" s="9"/>
      <c r="C94" s="10" t="s">
        <v>583</v>
      </c>
      <c r="D94" s="1"/>
      <c r="E94" s="1"/>
      <c r="F94" s="16"/>
      <c r="G94" s="16"/>
      <c r="H94" s="16"/>
      <c r="I94" s="16"/>
      <c r="J94" s="16"/>
      <c r="K94" s="16"/>
      <c r="L94" s="16"/>
      <c r="M94" s="16"/>
      <c r="N94" s="16"/>
      <c r="O94" s="16"/>
      <c r="P94" s="16"/>
      <c r="Q94" s="16"/>
    </row>
    <row r="95" spans="2:17" ht="24" customHeight="1">
      <c r="B95" s="9"/>
      <c r="C95" s="10" t="s">
        <v>326</v>
      </c>
      <c r="D95" s="1"/>
      <c r="E95" s="1"/>
      <c r="F95" s="16"/>
      <c r="G95" s="16"/>
      <c r="H95" s="16"/>
      <c r="I95" s="16"/>
      <c r="J95" s="16"/>
      <c r="K95" s="16"/>
      <c r="L95" s="16"/>
      <c r="M95" s="16"/>
      <c r="N95" s="16"/>
      <c r="O95" s="16"/>
      <c r="P95" s="16"/>
      <c r="Q95" s="16"/>
    </row>
    <row r="96" spans="2:17" ht="24" customHeight="1">
      <c r="B96" s="9"/>
      <c r="C96" s="10" t="s">
        <v>585</v>
      </c>
      <c r="D96" s="1"/>
      <c r="E96" s="1"/>
      <c r="F96" s="16"/>
      <c r="G96" s="16"/>
      <c r="H96" s="16"/>
      <c r="I96" s="16"/>
      <c r="J96" s="16"/>
      <c r="K96" s="16"/>
      <c r="L96" s="16"/>
      <c r="M96" s="16"/>
      <c r="N96" s="16"/>
      <c r="O96" s="16"/>
      <c r="P96" s="16"/>
      <c r="Q96" s="16"/>
    </row>
    <row r="97" spans="2:17" ht="24" customHeight="1">
      <c r="B97" s="9"/>
      <c r="C97" s="10" t="s">
        <v>327</v>
      </c>
      <c r="D97" s="1"/>
      <c r="E97" s="1"/>
      <c r="F97" s="16"/>
      <c r="G97" s="16"/>
      <c r="H97" s="16"/>
      <c r="I97" s="16"/>
      <c r="J97" s="16"/>
      <c r="K97" s="16"/>
      <c r="L97" s="16"/>
      <c r="M97" s="16"/>
      <c r="N97" s="16"/>
      <c r="O97" s="16"/>
      <c r="P97" s="16"/>
      <c r="Q97" s="16"/>
    </row>
    <row r="98" spans="2:17" ht="25.5" customHeight="1">
      <c r="B98" s="9"/>
      <c r="C98" s="10" t="s">
        <v>584</v>
      </c>
      <c r="D98" s="1"/>
      <c r="E98" s="1"/>
      <c r="F98" s="16"/>
      <c r="G98" s="16"/>
      <c r="H98" s="16"/>
      <c r="I98" s="16"/>
      <c r="J98" s="16"/>
      <c r="K98" s="16"/>
      <c r="L98" s="16"/>
      <c r="M98" s="16"/>
      <c r="N98" s="16"/>
      <c r="O98" s="16"/>
      <c r="P98" s="16"/>
      <c r="Q98" s="16"/>
    </row>
    <row r="99" spans="2:17" ht="25.5" customHeight="1">
      <c r="B99" s="9"/>
      <c r="C99" s="10" t="s">
        <v>756</v>
      </c>
      <c r="D99" s="1"/>
      <c r="E99" s="1"/>
      <c r="F99" s="16"/>
      <c r="G99" s="16"/>
      <c r="H99" s="16"/>
      <c r="I99" s="16"/>
      <c r="J99" s="16"/>
      <c r="K99" s="16"/>
      <c r="L99" s="16"/>
      <c r="M99" s="16"/>
      <c r="N99" s="16"/>
      <c r="O99" s="16"/>
      <c r="P99" s="16"/>
      <c r="Q99" s="16"/>
    </row>
    <row r="100" spans="2:17" ht="25.5" customHeight="1">
      <c r="B100" s="9"/>
      <c r="C100" s="10"/>
      <c r="D100" s="1"/>
      <c r="E100" s="1"/>
      <c r="F100" s="16"/>
      <c r="G100" s="16"/>
      <c r="H100" s="16"/>
      <c r="I100" s="16"/>
      <c r="J100" s="16"/>
      <c r="K100" s="16"/>
      <c r="L100" s="16"/>
      <c r="M100" s="16"/>
      <c r="N100" s="16"/>
      <c r="O100" s="16"/>
      <c r="P100" s="16"/>
      <c r="Q100" s="16"/>
    </row>
    <row r="101" ht="25.5" customHeight="1"/>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22.8515625" style="23" customWidth="1"/>
    <col min="3" max="3" width="10.57421875" style="23" customWidth="1"/>
    <col min="4" max="4" width="10.7109375" style="23" customWidth="1"/>
    <col min="5" max="5" width="17.57421875" style="23" customWidth="1"/>
    <col min="6" max="6" width="15.8515625" style="23" customWidth="1"/>
    <col min="7" max="7" width="17.00390625" style="23" customWidth="1"/>
    <col min="8" max="8" width="12.57421875" style="23" customWidth="1"/>
    <col min="9" max="9" width="8.8515625" style="23" customWidth="1"/>
    <col min="10" max="10" width="8.00390625" style="23" customWidth="1"/>
    <col min="11" max="11" width="2.7109375" style="23" customWidth="1"/>
    <col min="12" max="16384" width="9.140625" style="23" customWidth="1"/>
  </cols>
  <sheetData>
    <row r="1" spans="1:8" ht="15.75" customHeight="1">
      <c r="A1" s="90"/>
      <c r="B1" s="90"/>
      <c r="C1" s="90"/>
      <c r="D1" s="90"/>
      <c r="E1" s="90"/>
      <c r="F1" s="90"/>
      <c r="G1" s="135"/>
      <c r="H1" s="90"/>
    </row>
    <row r="2" spans="1:8" ht="27.75" customHeight="1">
      <c r="A2" s="90"/>
      <c r="B2" s="1379" t="s">
        <v>610</v>
      </c>
      <c r="C2" s="1379"/>
      <c r="D2" s="1379"/>
      <c r="E2" s="1379"/>
      <c r="F2" s="256" t="s">
        <v>287</v>
      </c>
      <c r="G2" s="257"/>
      <c r="H2" s="90"/>
    </row>
    <row r="3" spans="1:8" ht="22.5" customHeight="1">
      <c r="A3" s="90"/>
      <c r="B3" s="1379"/>
      <c r="C3" s="1379"/>
      <c r="D3" s="1379"/>
      <c r="E3" s="1379"/>
      <c r="F3" s="162" t="s">
        <v>130</v>
      </c>
      <c r="G3" s="85"/>
      <c r="H3" s="90"/>
    </row>
    <row r="4" spans="1:8" ht="16.5" customHeight="1">
      <c r="A4" s="90"/>
      <c r="B4" s="1472" t="s">
        <v>627</v>
      </c>
      <c r="C4" s="1472"/>
      <c r="D4" s="1472"/>
      <c r="E4" s="1472"/>
      <c r="F4" s="162" t="s">
        <v>289</v>
      </c>
      <c r="G4" s="122">
        <v>1</v>
      </c>
      <c r="H4" s="90"/>
    </row>
    <row r="5" spans="1:8" ht="16.5" customHeight="1">
      <c r="A5" s="90"/>
      <c r="B5" s="1472" t="s">
        <v>628</v>
      </c>
      <c r="C5" s="1472"/>
      <c r="D5" s="1472"/>
      <c r="E5" s="1472"/>
      <c r="F5" s="75" t="s">
        <v>917</v>
      </c>
      <c r="G5" s="123">
        <f ca="1">TODAY()</f>
        <v>42394</v>
      </c>
      <c r="H5" s="90"/>
    </row>
    <row r="6" spans="1:8" ht="16.5" customHeight="1">
      <c r="A6" s="90"/>
      <c r="B6" s="344"/>
      <c r="C6" s="344"/>
      <c r="D6" s="344"/>
      <c r="E6" s="344"/>
      <c r="F6" s="344"/>
      <c r="G6" s="89"/>
      <c r="H6" s="517"/>
    </row>
    <row r="7" spans="1:8" ht="33" customHeight="1">
      <c r="A7" s="90"/>
      <c r="B7" s="1492" t="s">
        <v>867</v>
      </c>
      <c r="C7" s="1493"/>
      <c r="D7" s="1493"/>
      <c r="E7" s="1493"/>
      <c r="F7" s="1493"/>
      <c r="G7" s="1493"/>
      <c r="H7" s="90"/>
    </row>
    <row r="8" spans="1:10" ht="15.75" customHeight="1">
      <c r="A8" s="90"/>
      <c r="B8" s="568" t="s">
        <v>624</v>
      </c>
      <c r="C8" s="245"/>
      <c r="D8" s="245"/>
      <c r="E8" s="109"/>
      <c r="F8" s="109"/>
      <c r="G8" s="109"/>
      <c r="H8" s="90"/>
      <c r="I8" s="18"/>
      <c r="J8" s="18"/>
    </row>
    <row r="9" spans="1:8" s="39" customFormat="1" ht="15.75" customHeight="1">
      <c r="A9" s="258"/>
      <c r="B9" s="1509" t="s">
        <v>607</v>
      </c>
      <c r="C9" s="1515" t="s">
        <v>1009</v>
      </c>
      <c r="D9" s="1512" t="s">
        <v>611</v>
      </c>
      <c r="E9" s="1512" t="s">
        <v>608</v>
      </c>
      <c r="F9" s="1512" t="s">
        <v>609</v>
      </c>
      <c r="G9" s="1512" t="s">
        <v>612</v>
      </c>
      <c r="H9" s="258"/>
    </row>
    <row r="10" spans="1:8" s="39" customFormat="1" ht="15.75" customHeight="1">
      <c r="A10" s="258"/>
      <c r="B10" s="1510"/>
      <c r="C10" s="1516"/>
      <c r="D10" s="1513"/>
      <c r="E10" s="1513"/>
      <c r="F10" s="1513"/>
      <c r="G10" s="1513"/>
      <c r="H10" s="258"/>
    </row>
    <row r="11" spans="1:8" s="39" customFormat="1" ht="15.75" customHeight="1">
      <c r="A11" s="258"/>
      <c r="B11" s="1510"/>
      <c r="C11" s="1516"/>
      <c r="D11" s="1513"/>
      <c r="E11" s="1513"/>
      <c r="F11" s="1513"/>
      <c r="G11" s="1513"/>
      <c r="H11" s="258"/>
    </row>
    <row r="12" spans="1:8" s="39" customFormat="1" ht="15.75" customHeight="1">
      <c r="A12" s="258"/>
      <c r="B12" s="1511"/>
      <c r="C12" s="1517"/>
      <c r="D12" s="1514"/>
      <c r="E12" s="1514"/>
      <c r="F12" s="1514"/>
      <c r="G12" s="1514"/>
      <c r="H12" s="258"/>
    </row>
    <row r="13" spans="1:8" ht="15.75" customHeight="1">
      <c r="A13" s="90"/>
      <c r="B13" s="167"/>
      <c r="C13" s="79"/>
      <c r="D13" s="79"/>
      <c r="E13" s="569"/>
      <c r="F13" s="570">
        <f aca="true" t="shared" si="0" ref="F13:F35">IF(E13=0,D13,E13*D13)</f>
        <v>0</v>
      </c>
      <c r="G13" s="151"/>
      <c r="H13" s="90"/>
    </row>
    <row r="14" spans="1:8" ht="15.75" customHeight="1">
      <c r="A14" s="90"/>
      <c r="B14" s="169"/>
      <c r="C14" s="81"/>
      <c r="D14" s="81"/>
      <c r="E14" s="571"/>
      <c r="F14" s="84">
        <f t="shared" si="0"/>
        <v>0</v>
      </c>
      <c r="G14" s="116"/>
      <c r="H14" s="90"/>
    </row>
    <row r="15" spans="1:8" ht="15.75" customHeight="1">
      <c r="A15" s="90"/>
      <c r="B15" s="169"/>
      <c r="C15" s="81"/>
      <c r="D15" s="81"/>
      <c r="E15" s="571"/>
      <c r="F15" s="84">
        <f t="shared" si="0"/>
        <v>0</v>
      </c>
      <c r="G15" s="116"/>
      <c r="H15" s="90"/>
    </row>
    <row r="16" spans="1:8" ht="15.75" customHeight="1">
      <c r="A16" s="90"/>
      <c r="B16" s="169"/>
      <c r="C16" s="81"/>
      <c r="D16" s="81"/>
      <c r="E16" s="571"/>
      <c r="F16" s="84">
        <f t="shared" si="0"/>
        <v>0</v>
      </c>
      <c r="G16" s="116"/>
      <c r="H16" s="90"/>
    </row>
    <row r="17" spans="1:8" ht="15.75" customHeight="1">
      <c r="A17" s="90"/>
      <c r="B17" s="169"/>
      <c r="C17" s="81"/>
      <c r="D17" s="81"/>
      <c r="E17" s="571"/>
      <c r="F17" s="84">
        <f t="shared" si="0"/>
        <v>0</v>
      </c>
      <c r="G17" s="116"/>
      <c r="H17" s="90"/>
    </row>
    <row r="18" spans="1:8" ht="15.75" customHeight="1">
      <c r="A18" s="90"/>
      <c r="B18" s="169"/>
      <c r="C18" s="81"/>
      <c r="D18" s="81"/>
      <c r="E18" s="571"/>
      <c r="F18" s="84">
        <f t="shared" si="0"/>
        <v>0</v>
      </c>
      <c r="G18" s="116"/>
      <c r="H18" s="90"/>
    </row>
    <row r="19" spans="1:8" ht="15.75" customHeight="1">
      <c r="A19" s="90"/>
      <c r="B19" s="169"/>
      <c r="C19" s="81"/>
      <c r="D19" s="81"/>
      <c r="E19" s="571"/>
      <c r="F19" s="84">
        <f t="shared" si="0"/>
        <v>0</v>
      </c>
      <c r="G19" s="116"/>
      <c r="H19" s="90"/>
    </row>
    <row r="20" spans="1:8" ht="15.75" customHeight="1">
      <c r="A20" s="90"/>
      <c r="B20" s="169"/>
      <c r="C20" s="81"/>
      <c r="D20" s="81"/>
      <c r="E20" s="571"/>
      <c r="F20" s="84">
        <f t="shared" si="0"/>
        <v>0</v>
      </c>
      <c r="G20" s="116"/>
      <c r="H20" s="90"/>
    </row>
    <row r="21" spans="1:8" ht="15.75" customHeight="1">
      <c r="A21" s="90"/>
      <c r="B21" s="169"/>
      <c r="C21" s="81"/>
      <c r="D21" s="81"/>
      <c r="E21" s="571"/>
      <c r="F21" s="84">
        <f t="shared" si="0"/>
        <v>0</v>
      </c>
      <c r="G21" s="116"/>
      <c r="H21" s="90"/>
    </row>
    <row r="22" spans="1:8" ht="15.75" customHeight="1">
      <c r="A22" s="90"/>
      <c r="B22" s="169"/>
      <c r="C22" s="81"/>
      <c r="D22" s="81"/>
      <c r="E22" s="571"/>
      <c r="F22" s="84">
        <f t="shared" si="0"/>
        <v>0</v>
      </c>
      <c r="G22" s="116"/>
      <c r="H22" s="90"/>
    </row>
    <row r="23" spans="1:8" ht="15.75" customHeight="1">
      <c r="A23" s="90"/>
      <c r="B23" s="169"/>
      <c r="C23" s="81"/>
      <c r="D23" s="81"/>
      <c r="E23" s="571"/>
      <c r="F23" s="84">
        <f t="shared" si="0"/>
        <v>0</v>
      </c>
      <c r="G23" s="116"/>
      <c r="H23" s="90"/>
    </row>
    <row r="24" spans="1:8" ht="15.75" customHeight="1">
      <c r="A24" s="90"/>
      <c r="B24" s="169"/>
      <c r="C24" s="81"/>
      <c r="D24" s="81"/>
      <c r="E24" s="571"/>
      <c r="F24" s="84">
        <f t="shared" si="0"/>
        <v>0</v>
      </c>
      <c r="G24" s="116"/>
      <c r="H24" s="90"/>
    </row>
    <row r="25" spans="1:8" ht="15.75" customHeight="1">
      <c r="A25" s="90"/>
      <c r="B25" s="169"/>
      <c r="C25" s="81"/>
      <c r="D25" s="81"/>
      <c r="E25" s="571"/>
      <c r="F25" s="84">
        <f t="shared" si="0"/>
        <v>0</v>
      </c>
      <c r="G25" s="116"/>
      <c r="H25" s="90"/>
    </row>
    <row r="26" spans="1:8" ht="15.75" customHeight="1">
      <c r="A26" s="90"/>
      <c r="B26" s="169"/>
      <c r="C26" s="81"/>
      <c r="D26" s="81"/>
      <c r="E26" s="571"/>
      <c r="F26" s="84">
        <f t="shared" si="0"/>
        <v>0</v>
      </c>
      <c r="G26" s="116"/>
      <c r="H26" s="90"/>
    </row>
    <row r="27" spans="1:8" ht="15.75" customHeight="1">
      <c r="A27" s="90"/>
      <c r="B27" s="169"/>
      <c r="C27" s="81"/>
      <c r="D27" s="81"/>
      <c r="E27" s="571"/>
      <c r="F27" s="84">
        <f t="shared" si="0"/>
        <v>0</v>
      </c>
      <c r="G27" s="116"/>
      <c r="H27" s="90"/>
    </row>
    <row r="28" spans="1:8" ht="15.75" customHeight="1">
      <c r="A28" s="90"/>
      <c r="B28" s="169"/>
      <c r="C28" s="81"/>
      <c r="D28" s="81"/>
      <c r="E28" s="571"/>
      <c r="F28" s="84">
        <f t="shared" si="0"/>
        <v>0</v>
      </c>
      <c r="G28" s="116"/>
      <c r="H28" s="90"/>
    </row>
    <row r="29" spans="1:8" ht="15.75" customHeight="1">
      <c r="A29" s="90"/>
      <c r="B29" s="169"/>
      <c r="C29" s="81"/>
      <c r="D29" s="81"/>
      <c r="E29" s="571"/>
      <c r="F29" s="84">
        <f t="shared" si="0"/>
        <v>0</v>
      </c>
      <c r="G29" s="116"/>
      <c r="H29" s="90"/>
    </row>
    <row r="30" spans="1:8" ht="15.75" customHeight="1">
      <c r="A30" s="90"/>
      <c r="B30" s="169"/>
      <c r="C30" s="81"/>
      <c r="D30" s="81"/>
      <c r="E30" s="571"/>
      <c r="F30" s="84">
        <f t="shared" si="0"/>
        <v>0</v>
      </c>
      <c r="G30" s="116"/>
      <c r="H30" s="90"/>
    </row>
    <row r="31" spans="1:8" ht="15.75" customHeight="1">
      <c r="A31" s="90"/>
      <c r="B31" s="169"/>
      <c r="C31" s="81"/>
      <c r="D31" s="81"/>
      <c r="E31" s="571"/>
      <c r="F31" s="84">
        <f t="shared" si="0"/>
        <v>0</v>
      </c>
      <c r="G31" s="116"/>
      <c r="H31" s="90"/>
    </row>
    <row r="32" spans="1:8" ht="15.75" customHeight="1">
      <c r="A32" s="90"/>
      <c r="B32" s="169"/>
      <c r="C32" s="81"/>
      <c r="D32" s="81"/>
      <c r="E32" s="571"/>
      <c r="F32" s="84">
        <f t="shared" si="0"/>
        <v>0</v>
      </c>
      <c r="G32" s="116"/>
      <c r="H32" s="90"/>
    </row>
    <row r="33" spans="1:8" ht="15.75" customHeight="1">
      <c r="A33" s="90"/>
      <c r="B33" s="169"/>
      <c r="C33" s="81"/>
      <c r="D33" s="81"/>
      <c r="E33" s="571"/>
      <c r="F33" s="84">
        <f t="shared" si="0"/>
        <v>0</v>
      </c>
      <c r="G33" s="116"/>
      <c r="H33" s="90"/>
    </row>
    <row r="34" spans="1:8" ht="15.75" customHeight="1">
      <c r="A34" s="90"/>
      <c r="B34" s="169"/>
      <c r="C34" s="81"/>
      <c r="D34" s="81"/>
      <c r="E34" s="571"/>
      <c r="F34" s="84">
        <f t="shared" si="0"/>
        <v>0</v>
      </c>
      <c r="G34" s="116"/>
      <c r="H34" s="90"/>
    </row>
    <row r="35" spans="1:8" ht="15.75" customHeight="1">
      <c r="A35" s="90"/>
      <c r="B35" s="170"/>
      <c r="C35" s="81"/>
      <c r="D35" s="171"/>
      <c r="E35" s="571"/>
      <c r="F35" s="84">
        <f t="shared" si="0"/>
        <v>0</v>
      </c>
      <c r="G35" s="116"/>
      <c r="H35" s="90"/>
    </row>
    <row r="36" spans="1:8" ht="15.75" customHeight="1">
      <c r="A36" s="90"/>
      <c r="B36" s="422"/>
      <c r="C36" s="513"/>
      <c r="D36" s="400"/>
      <c r="E36" s="1035" t="s">
        <v>300</v>
      </c>
      <c r="F36" s="573">
        <f>SUM(F13:F35)</f>
        <v>0</v>
      </c>
      <c r="G36" s="152">
        <f>SUM(G13:G35)</f>
        <v>0</v>
      </c>
      <c r="H36" s="574"/>
    </row>
    <row r="37" spans="1:8" ht="15.75" customHeight="1">
      <c r="A37" s="90"/>
      <c r="B37" s="575"/>
      <c r="C37" s="401"/>
      <c r="D37" s="89"/>
      <c r="E37" s="106" t="s">
        <v>158</v>
      </c>
      <c r="F37" s="319"/>
      <c r="G37" s="543"/>
      <c r="H37" s="90"/>
    </row>
    <row r="38" spans="1:8" ht="15.75" customHeight="1">
      <c r="A38" s="90"/>
      <c r="B38" s="575"/>
      <c r="C38" s="401"/>
      <c r="D38" s="89"/>
      <c r="E38" s="106" t="s">
        <v>629</v>
      </c>
      <c r="F38" s="576">
        <f>+F37-F36</f>
        <v>0</v>
      </c>
      <c r="G38" s="161">
        <f>+G37-G36</f>
        <v>0</v>
      </c>
      <c r="H38" s="90"/>
    </row>
    <row r="39" spans="1:8" ht="15.75" customHeight="1">
      <c r="A39" s="90"/>
      <c r="B39" s="89"/>
      <c r="C39" s="89"/>
      <c r="D39" s="89"/>
      <c r="E39" s="89"/>
      <c r="F39" s="89"/>
      <c r="G39" s="89"/>
      <c r="H39" s="90"/>
    </row>
    <row r="40" spans="1:8" ht="15.75" customHeight="1">
      <c r="A40" s="90"/>
      <c r="B40" s="90"/>
      <c r="C40" s="90"/>
      <c r="D40" s="90"/>
      <c r="E40" s="90"/>
      <c r="F40" s="90"/>
      <c r="G40" s="90"/>
      <c r="H40" s="90"/>
    </row>
    <row r="41" spans="1:8" ht="15.75" customHeight="1">
      <c r="A41" s="90"/>
      <c r="B41" s="90"/>
      <c r="C41" s="90"/>
      <c r="D41" s="90"/>
      <c r="E41" s="90"/>
      <c r="F41" s="90"/>
      <c r="G41" s="577"/>
      <c r="H41" s="90"/>
    </row>
    <row r="42" ht="15.75" customHeight="1">
      <c r="G42" s="54"/>
    </row>
    <row r="43" ht="15.75" customHeight="1">
      <c r="G43" s="54"/>
    </row>
    <row r="44" ht="15.75" customHeight="1">
      <c r="F44" s="54"/>
    </row>
    <row r="46" spans="1:5" ht="15.75" customHeight="1">
      <c r="A46" s="46"/>
      <c r="B46" s="46"/>
      <c r="C46" s="46"/>
      <c r="D46" s="46"/>
      <c r="E46" s="46"/>
    </row>
  </sheetData>
  <sheetProtection/>
  <mergeCells count="10">
    <mergeCell ref="B9:B12"/>
    <mergeCell ref="B2:E3"/>
    <mergeCell ref="B4:E4"/>
    <mergeCell ref="B5:E5"/>
    <mergeCell ref="B7:G7"/>
    <mergeCell ref="G9:G12"/>
    <mergeCell ref="C9:C12"/>
    <mergeCell ref="D9:D12"/>
    <mergeCell ref="E9:E12"/>
    <mergeCell ref="F9:F12"/>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10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
    </sheetView>
  </sheetViews>
  <sheetFormatPr defaultColWidth="9.140625" defaultRowHeight="12.75"/>
  <cols>
    <col min="1" max="1" width="2.140625" style="23" customWidth="1"/>
    <col min="2" max="2" width="20.421875" style="23" customWidth="1"/>
    <col min="3" max="3" width="16.7109375" style="23" customWidth="1"/>
    <col min="4" max="4" width="14.57421875" style="23" customWidth="1"/>
    <col min="5" max="5" width="12.28125" style="23" customWidth="1"/>
    <col min="6" max="6" width="10.57421875" style="23" customWidth="1"/>
    <col min="7" max="7" width="11.00390625" style="23" customWidth="1"/>
    <col min="8" max="8" width="17.00390625" style="23" customWidth="1"/>
    <col min="9" max="9" width="17.140625" style="23" customWidth="1"/>
    <col min="10" max="16384" width="9.140625" style="23" customWidth="1"/>
  </cols>
  <sheetData>
    <row r="1" spans="1:10" ht="15">
      <c r="A1" s="90"/>
      <c r="B1" s="90"/>
      <c r="C1" s="90"/>
      <c r="D1" s="90"/>
      <c r="E1" s="90"/>
      <c r="F1" s="90"/>
      <c r="G1" s="90"/>
      <c r="H1" s="90"/>
      <c r="I1" s="135"/>
      <c r="J1" s="90"/>
    </row>
    <row r="2" spans="1:10" ht="15">
      <c r="A2" s="90"/>
      <c r="B2" s="1524" t="s">
        <v>285</v>
      </c>
      <c r="C2" s="1524"/>
      <c r="D2" s="1524"/>
      <c r="E2" s="578"/>
      <c r="F2" s="578"/>
      <c r="G2" s="579"/>
      <c r="H2" s="580" t="s">
        <v>287</v>
      </c>
      <c r="I2" s="581"/>
      <c r="J2" s="90"/>
    </row>
    <row r="3" spans="1:10" ht="15">
      <c r="A3" s="90"/>
      <c r="B3" s="1524"/>
      <c r="C3" s="1524"/>
      <c r="D3" s="1524"/>
      <c r="E3" s="578"/>
      <c r="F3" s="578"/>
      <c r="G3" s="582"/>
      <c r="H3" s="162" t="s">
        <v>130</v>
      </c>
      <c r="I3" s="583"/>
      <c r="J3" s="90"/>
    </row>
    <row r="4" spans="1:10" ht="15">
      <c r="A4" s="90"/>
      <c r="B4" s="1525" t="s">
        <v>495</v>
      </c>
      <c r="C4" s="1525"/>
      <c r="D4" s="1525"/>
      <c r="E4" s="578"/>
      <c r="F4" s="578"/>
      <c r="G4" s="582"/>
      <c r="H4" s="162" t="s">
        <v>289</v>
      </c>
      <c r="I4" s="584" t="s">
        <v>479</v>
      </c>
      <c r="J4" s="90"/>
    </row>
    <row r="5" spans="1:10" ht="15">
      <c r="A5" s="90"/>
      <c r="B5" s="1525"/>
      <c r="C5" s="1525"/>
      <c r="D5" s="1525"/>
      <c r="E5" s="578"/>
      <c r="F5" s="578"/>
      <c r="G5" s="585"/>
      <c r="H5" s="229" t="s">
        <v>917</v>
      </c>
      <c r="I5" s="123">
        <f ca="1">TODAY()</f>
        <v>42394</v>
      </c>
      <c r="J5" s="90"/>
    </row>
    <row r="6" spans="1:10" ht="15">
      <c r="A6" s="90"/>
      <c r="B6" s="90"/>
      <c r="C6" s="90"/>
      <c r="D6" s="90"/>
      <c r="E6" s="90"/>
      <c r="F6" s="90"/>
      <c r="G6" s="90"/>
      <c r="H6" s="90"/>
      <c r="I6" s="90"/>
      <c r="J6" s="90"/>
    </row>
    <row r="7" spans="1:10" ht="50.25" customHeight="1">
      <c r="A7" s="90"/>
      <c r="B7" s="1493" t="s">
        <v>695</v>
      </c>
      <c r="C7" s="1493"/>
      <c r="D7" s="1493"/>
      <c r="E7" s="1493"/>
      <c r="F7" s="1493"/>
      <c r="G7" s="1493"/>
      <c r="H7" s="1493"/>
      <c r="I7" s="1493"/>
      <c r="J7" s="90"/>
    </row>
    <row r="8" spans="1:10" ht="15">
      <c r="A8" s="90"/>
      <c r="B8" s="1526" t="s">
        <v>496</v>
      </c>
      <c r="C8" s="1526"/>
      <c r="D8" s="1526"/>
      <c r="E8" s="1526"/>
      <c r="F8" s="1526"/>
      <c r="G8" s="1526"/>
      <c r="H8" s="1526"/>
      <c r="I8" s="1526"/>
      <c r="J8" s="89"/>
    </row>
    <row r="9" spans="1:10" ht="15.75" customHeight="1">
      <c r="A9" s="90"/>
      <c r="B9" s="1531" t="s">
        <v>193</v>
      </c>
      <c r="C9" s="1521" t="s">
        <v>192</v>
      </c>
      <c r="D9" s="1518" t="s">
        <v>187</v>
      </c>
      <c r="E9" s="1520" t="s">
        <v>188</v>
      </c>
      <c r="F9" s="1520" t="s">
        <v>186</v>
      </c>
      <c r="G9" s="1521" t="s">
        <v>189</v>
      </c>
      <c r="H9" s="1521" t="s">
        <v>190</v>
      </c>
      <c r="I9" s="1527" t="s">
        <v>191</v>
      </c>
      <c r="J9" s="90"/>
    </row>
    <row r="10" spans="1:10" ht="15">
      <c r="A10" s="90"/>
      <c r="B10" s="1532"/>
      <c r="C10" s="1522"/>
      <c r="D10" s="1519"/>
      <c r="E10" s="1519"/>
      <c r="F10" s="1519"/>
      <c r="G10" s="1522"/>
      <c r="H10" s="1522"/>
      <c r="I10" s="1528"/>
      <c r="J10" s="90"/>
    </row>
    <row r="11" spans="1:10" ht="33" customHeight="1">
      <c r="A11" s="90"/>
      <c r="B11" s="1533"/>
      <c r="C11" s="1530"/>
      <c r="D11" s="1519"/>
      <c r="E11" s="1519"/>
      <c r="F11" s="1519"/>
      <c r="G11" s="1523"/>
      <c r="H11" s="1530"/>
      <c r="I11" s="1529"/>
      <c r="J11" s="90"/>
    </row>
    <row r="12" spans="1:10" ht="15">
      <c r="A12" s="90"/>
      <c r="B12" s="586"/>
      <c r="C12" s="587"/>
      <c r="D12" s="588"/>
      <c r="E12" s="588"/>
      <c r="F12" s="589"/>
      <c r="G12" s="588"/>
      <c r="H12" s="587"/>
      <c r="I12" s="590"/>
      <c r="J12" s="90"/>
    </row>
    <row r="13" spans="1:10" ht="15">
      <c r="A13" s="90"/>
      <c r="B13" s="591"/>
      <c r="C13" s="592"/>
      <c r="D13" s="592"/>
      <c r="E13" s="592"/>
      <c r="F13" s="593"/>
      <c r="G13" s="592"/>
      <c r="H13" s="592"/>
      <c r="I13" s="594"/>
      <c r="J13" s="90"/>
    </row>
    <row r="14" spans="1:10" ht="15">
      <c r="A14" s="90"/>
      <c r="B14" s="591"/>
      <c r="C14" s="592"/>
      <c r="D14" s="592"/>
      <c r="E14" s="592"/>
      <c r="F14" s="593"/>
      <c r="G14" s="592"/>
      <c r="H14" s="592"/>
      <c r="I14" s="594"/>
      <c r="J14" s="90"/>
    </row>
    <row r="15" spans="1:10" ht="15">
      <c r="A15" s="90"/>
      <c r="B15" s="591"/>
      <c r="C15" s="592"/>
      <c r="D15" s="592"/>
      <c r="E15" s="592"/>
      <c r="F15" s="593"/>
      <c r="G15" s="592"/>
      <c r="H15" s="592"/>
      <c r="I15" s="594"/>
      <c r="J15" s="90"/>
    </row>
    <row r="16" spans="1:10" ht="15">
      <c r="A16" s="90"/>
      <c r="B16" s="595"/>
      <c r="C16" s="592"/>
      <c r="D16" s="592"/>
      <c r="E16" s="592"/>
      <c r="F16" s="593"/>
      <c r="G16" s="592"/>
      <c r="H16" s="592"/>
      <c r="I16" s="594"/>
      <c r="J16" s="90"/>
    </row>
    <row r="17" spans="1:10" ht="15">
      <c r="A17" s="90"/>
      <c r="B17" s="595"/>
      <c r="C17" s="592"/>
      <c r="D17" s="592"/>
      <c r="E17" s="592"/>
      <c r="F17" s="593"/>
      <c r="G17" s="592"/>
      <c r="H17" s="592"/>
      <c r="I17" s="594"/>
      <c r="J17" s="90"/>
    </row>
    <row r="18" spans="1:10" ht="15">
      <c r="A18" s="90"/>
      <c r="B18" s="595"/>
      <c r="C18" s="592"/>
      <c r="D18" s="592"/>
      <c r="E18" s="592"/>
      <c r="F18" s="593"/>
      <c r="G18" s="592"/>
      <c r="H18" s="592"/>
      <c r="I18" s="594"/>
      <c r="J18" s="90"/>
    </row>
    <row r="19" spans="1:10" ht="15">
      <c r="A19" s="90"/>
      <c r="B19" s="595"/>
      <c r="C19" s="592"/>
      <c r="D19" s="592"/>
      <c r="E19" s="592"/>
      <c r="F19" s="593"/>
      <c r="G19" s="592"/>
      <c r="H19" s="592"/>
      <c r="I19" s="594"/>
      <c r="J19" s="90"/>
    </row>
    <row r="20" spans="1:10" ht="15">
      <c r="A20" s="90"/>
      <c r="B20" s="595"/>
      <c r="C20" s="592"/>
      <c r="D20" s="592"/>
      <c r="E20" s="592"/>
      <c r="F20" s="593"/>
      <c r="G20" s="592"/>
      <c r="H20" s="592"/>
      <c r="I20" s="594"/>
      <c r="J20" s="90"/>
    </row>
    <row r="21" spans="1:10" ht="15">
      <c r="A21" s="90"/>
      <c r="B21" s="595"/>
      <c r="C21" s="592"/>
      <c r="D21" s="592"/>
      <c r="E21" s="592"/>
      <c r="F21" s="593"/>
      <c r="G21" s="592"/>
      <c r="H21" s="592"/>
      <c r="I21" s="594"/>
      <c r="J21" s="90"/>
    </row>
    <row r="22" spans="1:10" ht="15">
      <c r="A22" s="90"/>
      <c r="B22" s="595"/>
      <c r="C22" s="592"/>
      <c r="D22" s="592"/>
      <c r="E22" s="592"/>
      <c r="F22" s="593"/>
      <c r="G22" s="592"/>
      <c r="H22" s="592"/>
      <c r="I22" s="594"/>
      <c r="J22" s="90"/>
    </row>
    <row r="23" spans="1:10" ht="15">
      <c r="A23" s="90"/>
      <c r="B23" s="595"/>
      <c r="C23" s="592"/>
      <c r="D23" s="592"/>
      <c r="E23" s="592"/>
      <c r="F23" s="593"/>
      <c r="G23" s="592"/>
      <c r="H23" s="592"/>
      <c r="I23" s="594"/>
      <c r="J23" s="90"/>
    </row>
    <row r="24" spans="1:10" ht="15">
      <c r="A24" s="90"/>
      <c r="B24" s="595"/>
      <c r="C24" s="592"/>
      <c r="D24" s="592"/>
      <c r="E24" s="592"/>
      <c r="F24" s="593"/>
      <c r="G24" s="592"/>
      <c r="H24" s="592"/>
      <c r="I24" s="594"/>
      <c r="J24" s="90"/>
    </row>
    <row r="25" spans="1:10" ht="15">
      <c r="A25" s="90"/>
      <c r="B25" s="595"/>
      <c r="C25" s="592"/>
      <c r="D25" s="592"/>
      <c r="E25" s="592"/>
      <c r="F25" s="593"/>
      <c r="G25" s="592"/>
      <c r="H25" s="592"/>
      <c r="I25" s="594"/>
      <c r="J25" s="90"/>
    </row>
    <row r="26" spans="1:10" ht="15">
      <c r="A26" s="90"/>
      <c r="B26" s="595"/>
      <c r="C26" s="592"/>
      <c r="D26" s="592"/>
      <c r="E26" s="592"/>
      <c r="F26" s="593"/>
      <c r="G26" s="592"/>
      <c r="H26" s="592"/>
      <c r="I26" s="594"/>
      <c r="J26" s="90"/>
    </row>
    <row r="27" spans="1:10" ht="15">
      <c r="A27" s="90"/>
      <c r="B27" s="595"/>
      <c r="C27" s="592"/>
      <c r="D27" s="592"/>
      <c r="E27" s="592"/>
      <c r="F27" s="593"/>
      <c r="G27" s="592"/>
      <c r="H27" s="592"/>
      <c r="I27" s="594"/>
      <c r="J27" s="90"/>
    </row>
    <row r="28" spans="1:10" ht="15">
      <c r="A28" s="90"/>
      <c r="B28" s="595"/>
      <c r="C28" s="592"/>
      <c r="D28" s="592"/>
      <c r="E28" s="592"/>
      <c r="F28" s="593"/>
      <c r="G28" s="592"/>
      <c r="H28" s="592"/>
      <c r="I28" s="594"/>
      <c r="J28" s="90"/>
    </row>
    <row r="29" spans="1:10" ht="15">
      <c r="A29" s="90"/>
      <c r="B29" s="595"/>
      <c r="C29" s="592"/>
      <c r="D29" s="592"/>
      <c r="E29" s="592"/>
      <c r="F29" s="593"/>
      <c r="G29" s="592"/>
      <c r="H29" s="592"/>
      <c r="I29" s="594"/>
      <c r="J29" s="90"/>
    </row>
    <row r="30" spans="1:10" ht="15">
      <c r="A30" s="90"/>
      <c r="B30" s="595"/>
      <c r="C30" s="592"/>
      <c r="D30" s="592"/>
      <c r="E30" s="592"/>
      <c r="F30" s="593"/>
      <c r="G30" s="592"/>
      <c r="H30" s="592"/>
      <c r="I30" s="594"/>
      <c r="J30" s="90"/>
    </row>
    <row r="31" spans="1:10" ht="15">
      <c r="A31" s="90"/>
      <c r="B31" s="595"/>
      <c r="C31" s="592"/>
      <c r="D31" s="592"/>
      <c r="E31" s="592"/>
      <c r="F31" s="593"/>
      <c r="G31" s="592"/>
      <c r="H31" s="592"/>
      <c r="I31" s="594"/>
      <c r="J31" s="90"/>
    </row>
    <row r="32" spans="1:10" ht="15">
      <c r="A32" s="90"/>
      <c r="B32" s="595"/>
      <c r="C32" s="592"/>
      <c r="D32" s="592"/>
      <c r="E32" s="592"/>
      <c r="F32" s="593"/>
      <c r="G32" s="592"/>
      <c r="H32" s="592"/>
      <c r="I32" s="594"/>
      <c r="J32" s="90"/>
    </row>
    <row r="33" spans="1:10" ht="15">
      <c r="A33" s="90"/>
      <c r="B33" s="595"/>
      <c r="C33" s="592"/>
      <c r="D33" s="592"/>
      <c r="E33" s="592"/>
      <c r="F33" s="593"/>
      <c r="G33" s="592"/>
      <c r="H33" s="592"/>
      <c r="I33" s="594"/>
      <c r="J33" s="90"/>
    </row>
    <row r="34" spans="1:10" ht="15">
      <c r="A34" s="90"/>
      <c r="B34" s="595"/>
      <c r="C34" s="592"/>
      <c r="D34" s="592"/>
      <c r="E34" s="592"/>
      <c r="F34" s="593"/>
      <c r="G34" s="592"/>
      <c r="H34" s="592"/>
      <c r="I34" s="594"/>
      <c r="J34" s="90"/>
    </row>
    <row r="35" spans="1:10" ht="15">
      <c r="A35" s="90"/>
      <c r="B35" s="595"/>
      <c r="C35" s="592"/>
      <c r="D35" s="592"/>
      <c r="E35" s="592"/>
      <c r="F35" s="593"/>
      <c r="G35" s="592"/>
      <c r="H35" s="592"/>
      <c r="I35" s="594"/>
      <c r="J35" s="90"/>
    </row>
    <row r="36" spans="1:10" ht="15">
      <c r="A36" s="90"/>
      <c r="B36" s="595"/>
      <c r="C36" s="592"/>
      <c r="D36" s="592"/>
      <c r="E36" s="592"/>
      <c r="F36" s="593"/>
      <c r="G36" s="592"/>
      <c r="H36" s="592"/>
      <c r="I36" s="594"/>
      <c r="J36" s="90"/>
    </row>
    <row r="37" spans="1:10" ht="15">
      <c r="A37" s="90"/>
      <c r="B37" s="595"/>
      <c r="C37" s="592"/>
      <c r="D37" s="592"/>
      <c r="E37" s="592"/>
      <c r="F37" s="593"/>
      <c r="G37" s="592"/>
      <c r="H37" s="592"/>
      <c r="I37" s="594"/>
      <c r="J37" s="90"/>
    </row>
    <row r="38" spans="1:10" ht="15">
      <c r="A38" s="90"/>
      <c r="B38" s="595"/>
      <c r="C38" s="592"/>
      <c r="D38" s="592"/>
      <c r="E38" s="592"/>
      <c r="F38" s="593"/>
      <c r="G38" s="592"/>
      <c r="H38" s="592"/>
      <c r="I38" s="594"/>
      <c r="J38" s="90"/>
    </row>
    <row r="39" spans="1:10" ht="15">
      <c r="A39" s="90"/>
      <c r="B39" s="595"/>
      <c r="C39" s="592"/>
      <c r="D39" s="592"/>
      <c r="E39" s="592"/>
      <c r="F39" s="593"/>
      <c r="G39" s="596"/>
      <c r="H39" s="596"/>
      <c r="I39" s="597"/>
      <c r="J39" s="90"/>
    </row>
    <row r="40" spans="1:10" ht="15">
      <c r="A40" s="90"/>
      <c r="B40" s="598"/>
      <c r="C40" s="599"/>
      <c r="D40" s="599"/>
      <c r="E40" s="599"/>
      <c r="F40" s="600"/>
      <c r="G40" s="599"/>
      <c r="H40" s="599"/>
      <c r="I40" s="601"/>
      <c r="J40" s="90"/>
    </row>
    <row r="41" spans="1:10" ht="15">
      <c r="A41" s="90"/>
      <c r="B41" s="602" t="s">
        <v>352</v>
      </c>
      <c r="C41" s="603">
        <f>SUM(C12:C40)</f>
        <v>0</v>
      </c>
      <c r="D41" s="476">
        <f>SUM(D12:D40)</f>
        <v>0</v>
      </c>
      <c r="E41" s="476">
        <f>SUM(E12:E40)</f>
        <v>0</v>
      </c>
      <c r="F41" s="476"/>
      <c r="G41" s="476">
        <f>SUM(G12:G40)</f>
        <v>0</v>
      </c>
      <c r="H41" s="476">
        <f>SUM(H12:H40)</f>
        <v>0</v>
      </c>
      <c r="I41" s="604"/>
      <c r="J41" s="90"/>
    </row>
    <row r="42" spans="1:10" ht="15">
      <c r="A42" s="90"/>
      <c r="B42" s="89" t="s">
        <v>158</v>
      </c>
      <c r="C42" s="391"/>
      <c r="D42" s="605"/>
      <c r="E42" s="605"/>
      <c r="F42" s="606"/>
      <c r="G42" s="605"/>
      <c r="H42" s="605"/>
      <c r="I42" s="118"/>
      <c r="J42" s="90"/>
    </row>
    <row r="43" spans="1:10" ht="15">
      <c r="A43" s="90"/>
      <c r="B43" s="89" t="s">
        <v>468</v>
      </c>
      <c r="C43" s="393"/>
      <c r="D43" s="607">
        <f>+D42-D41</f>
        <v>0</v>
      </c>
      <c r="E43" s="607">
        <f>+E42-E41</f>
        <v>0</v>
      </c>
      <c r="F43" s="401"/>
      <c r="G43" s="607">
        <f>+G42-G41</f>
        <v>0</v>
      </c>
      <c r="H43" s="607">
        <f>+H42-H41</f>
        <v>0</v>
      </c>
      <c r="I43" s="89"/>
      <c r="J43" s="90"/>
    </row>
    <row r="44" spans="1:10" ht="15">
      <c r="A44" s="90"/>
      <c r="B44" s="401"/>
      <c r="C44" s="89"/>
      <c r="D44" s="89"/>
      <c r="E44" s="89"/>
      <c r="F44" s="89"/>
      <c r="G44" s="89"/>
      <c r="H44" s="89"/>
      <c r="I44" s="89"/>
      <c r="J44" s="90"/>
    </row>
  </sheetData>
  <sheetProtection/>
  <mergeCells count="12">
    <mergeCell ref="B9:B11"/>
    <mergeCell ref="C9:C11"/>
    <mergeCell ref="D9:D11"/>
    <mergeCell ref="E9:E11"/>
    <mergeCell ref="F9:F11"/>
    <mergeCell ref="G9:G11"/>
    <mergeCell ref="B2:D3"/>
    <mergeCell ref="B4:D5"/>
    <mergeCell ref="B7:I7"/>
    <mergeCell ref="B8:I8"/>
    <mergeCell ref="I9:I11"/>
    <mergeCell ref="H9:H11"/>
  </mergeCells>
  <printOptions/>
  <pageMargins left="0.5905511811023623" right="0" top="0.984251968503937" bottom="0.984251968503937" header="0.5118110236220472" footer="0.5118110236220472"/>
  <pageSetup fitToHeight="1"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I28"/>
  <sheetViews>
    <sheetView showGridLines="0" zoomScalePageLayoutView="0" workbookViewId="0" topLeftCell="A1">
      <selection activeCell="H18" sqref="H18"/>
    </sheetView>
  </sheetViews>
  <sheetFormatPr defaultColWidth="9.140625" defaultRowHeight="15.75" customHeight="1"/>
  <cols>
    <col min="1" max="1" width="2.28125" style="23" customWidth="1"/>
    <col min="2" max="2" width="7.28125" style="23" customWidth="1"/>
    <col min="3" max="3" width="24.28125" style="23" customWidth="1"/>
    <col min="4" max="4" width="19.7109375" style="23" customWidth="1"/>
    <col min="5" max="5" width="17.57421875" style="47" customWidth="1"/>
    <col min="6" max="6" width="14.140625" style="23" customWidth="1"/>
    <col min="7" max="7" width="16.28125" style="23" customWidth="1"/>
    <col min="8" max="8" width="9.28125" style="23" customWidth="1"/>
    <col min="9" max="16384" width="9.140625" style="23" customWidth="1"/>
  </cols>
  <sheetData>
    <row r="1" spans="5:7" ht="15.75" customHeight="1">
      <c r="E1" s="23"/>
      <c r="F1" s="47"/>
      <c r="G1" s="57"/>
    </row>
    <row r="2" spans="2:7" ht="27.75" customHeight="1">
      <c r="B2" s="1524" t="s">
        <v>285</v>
      </c>
      <c r="C2" s="1524"/>
      <c r="D2" s="1524"/>
      <c r="E2" s="580" t="s">
        <v>287</v>
      </c>
      <c r="F2" s="1535"/>
      <c r="G2" s="1536"/>
    </row>
    <row r="3" spans="2:7" ht="22.5" customHeight="1">
      <c r="B3" s="1524"/>
      <c r="C3" s="1524"/>
      <c r="D3" s="1524"/>
      <c r="E3" s="162" t="s">
        <v>130</v>
      </c>
      <c r="F3" s="1537"/>
      <c r="G3" s="1538"/>
    </row>
    <row r="4" spans="2:7" ht="13.5" customHeight="1">
      <c r="B4" s="1525" t="s">
        <v>482</v>
      </c>
      <c r="C4" s="1525"/>
      <c r="D4" s="1525"/>
      <c r="E4" s="162" t="s">
        <v>289</v>
      </c>
      <c r="F4" s="1539">
        <v>2</v>
      </c>
      <c r="G4" s="1540"/>
    </row>
    <row r="5" spans="2:7" ht="16.5" customHeight="1">
      <c r="B5" s="1525"/>
      <c r="C5" s="1525"/>
      <c r="D5" s="1525"/>
      <c r="E5" s="75" t="s">
        <v>917</v>
      </c>
      <c r="F5" s="1414">
        <f ca="1">TODAY()</f>
        <v>42394</v>
      </c>
      <c r="G5" s="1415"/>
    </row>
    <row r="6" spans="2:7" ht="16.5" customHeight="1">
      <c r="B6" s="344"/>
      <c r="C6" s="344"/>
      <c r="D6" s="344"/>
      <c r="E6" s="89"/>
      <c r="F6" s="557"/>
      <c r="G6" s="90"/>
    </row>
    <row r="7" spans="2:7" ht="16.5" customHeight="1">
      <c r="B7" s="1545" t="s">
        <v>483</v>
      </c>
      <c r="C7" s="1545"/>
      <c r="D7" s="1545"/>
      <c r="E7" s="1545"/>
      <c r="F7" s="1545"/>
      <c r="G7" s="1545"/>
    </row>
    <row r="8" spans="2:7" ht="15.75" customHeight="1">
      <c r="B8" s="1534" t="s">
        <v>484</v>
      </c>
      <c r="C8" s="1534"/>
      <c r="D8" s="1534"/>
      <c r="E8" s="1534"/>
      <c r="F8" s="1534"/>
      <c r="G8" s="1534"/>
    </row>
    <row r="9" spans="2:9" ht="15.75" customHeight="1">
      <c r="B9" s="1481" t="s">
        <v>601</v>
      </c>
      <c r="C9" s="1503"/>
      <c r="D9" s="1503"/>
      <c r="E9" s="1503"/>
      <c r="F9" s="1503"/>
      <c r="G9" s="1504"/>
      <c r="H9" s="24"/>
      <c r="I9" s="24"/>
    </row>
    <row r="10" spans="2:9" ht="15.75" customHeight="1">
      <c r="B10" s="118"/>
      <c r="C10" s="118" t="s">
        <v>485</v>
      </c>
      <c r="D10" s="118"/>
      <c r="E10" s="118"/>
      <c r="F10" s="272"/>
      <c r="G10" s="118"/>
      <c r="H10" s="24"/>
      <c r="I10" s="24"/>
    </row>
    <row r="11" spans="2:9" ht="15.75" customHeight="1">
      <c r="B11" s="89"/>
      <c r="C11" s="89" t="s">
        <v>486</v>
      </c>
      <c r="D11" s="106"/>
      <c r="E11" s="89"/>
      <c r="F11" s="564"/>
      <c r="G11" s="89"/>
      <c r="H11" s="24"/>
      <c r="I11" s="24"/>
    </row>
    <row r="12" spans="2:9" ht="15.75" customHeight="1">
      <c r="B12" s="89"/>
      <c r="C12" s="89"/>
      <c r="D12" s="89"/>
      <c r="E12" s="89"/>
      <c r="F12" s="1507">
        <f>IF(F11=0,F10,F10*F11)</f>
        <v>0</v>
      </c>
      <c r="G12" s="89"/>
      <c r="H12" s="24"/>
      <c r="I12" s="24"/>
    </row>
    <row r="13" spans="2:9" ht="15.75" customHeight="1">
      <c r="B13" s="89"/>
      <c r="C13" s="89" t="s">
        <v>487</v>
      </c>
      <c r="D13" s="89"/>
      <c r="E13" s="106" t="s">
        <v>488</v>
      </c>
      <c r="F13" s="1508" t="e">
        <f>IF(E13=0,D13,E13*D13)</f>
        <v>#VALUE!</v>
      </c>
      <c r="G13" s="89"/>
      <c r="H13" s="24"/>
      <c r="I13" s="24"/>
    </row>
    <row r="14" spans="2:7" ht="15.75" customHeight="1">
      <c r="B14" s="89"/>
      <c r="C14" s="89"/>
      <c r="D14" s="89"/>
      <c r="E14" s="89"/>
      <c r="F14" s="563"/>
      <c r="G14" s="89"/>
    </row>
    <row r="15" spans="2:7" ht="15.75" customHeight="1">
      <c r="B15" s="1481" t="s">
        <v>1017</v>
      </c>
      <c r="C15" s="1503"/>
      <c r="D15" s="1503"/>
      <c r="E15" s="1503"/>
      <c r="F15" s="1503"/>
      <c r="G15" s="1504"/>
    </row>
    <row r="16" spans="2:7" ht="15.75" customHeight="1">
      <c r="B16" s="89"/>
      <c r="C16" s="89" t="s">
        <v>489</v>
      </c>
      <c r="D16" s="89"/>
      <c r="E16" s="89"/>
      <c r="F16" s="1032"/>
      <c r="G16" s="89"/>
    </row>
    <row r="17" spans="2:7" ht="15.75" customHeight="1">
      <c r="B17" s="89"/>
      <c r="C17" s="89" t="s">
        <v>490</v>
      </c>
      <c r="D17" s="89"/>
      <c r="E17" s="106" t="s">
        <v>491</v>
      </c>
      <c r="F17" s="565"/>
      <c r="G17" s="89"/>
    </row>
    <row r="18" spans="2:7" ht="15.75" customHeight="1">
      <c r="B18" s="89"/>
      <c r="C18" s="89"/>
      <c r="D18" s="89"/>
      <c r="E18" s="89"/>
      <c r="F18" s="563"/>
      <c r="G18" s="89"/>
    </row>
    <row r="19" spans="2:7" ht="15.75" customHeight="1">
      <c r="B19" s="1481" t="s">
        <v>1018</v>
      </c>
      <c r="C19" s="1503"/>
      <c r="D19" s="1503"/>
      <c r="E19" s="1503"/>
      <c r="F19" s="1503"/>
      <c r="G19" s="1504"/>
    </row>
    <row r="20" spans="2:7" ht="15.75" customHeight="1">
      <c r="B20" s="89"/>
      <c r="C20" s="89" t="s">
        <v>492</v>
      </c>
      <c r="D20" s="89"/>
      <c r="E20" s="106" t="s">
        <v>493</v>
      </c>
      <c r="F20" s="429"/>
      <c r="G20" s="89"/>
    </row>
    <row r="21" spans="2:7" ht="15.75" customHeight="1">
      <c r="B21" s="89"/>
      <c r="C21" s="89"/>
      <c r="D21" s="89"/>
      <c r="E21" s="89"/>
      <c r="F21" s="1505">
        <f>+F12*F17/360*F20</f>
        <v>0</v>
      </c>
      <c r="G21" s="89"/>
    </row>
    <row r="22" spans="2:7" ht="15.75" customHeight="1" thickBot="1">
      <c r="B22" s="89"/>
      <c r="C22" s="89" t="s">
        <v>494</v>
      </c>
      <c r="D22" s="89"/>
      <c r="E22" s="89"/>
      <c r="F22" s="1506"/>
      <c r="G22" s="89"/>
    </row>
    <row r="23" ht="15.75" customHeight="1" thickTop="1">
      <c r="E23" s="23"/>
    </row>
    <row r="24" spans="1:8" ht="15.75" customHeight="1">
      <c r="A24" s="89"/>
      <c r="B24" s="1541" t="s">
        <v>698</v>
      </c>
      <c r="C24" s="1542"/>
      <c r="D24" s="1542"/>
      <c r="E24" s="1542"/>
      <c r="F24" s="1542"/>
      <c r="G24" s="1542"/>
      <c r="H24" s="1543"/>
    </row>
    <row r="25" spans="1:8" ht="15.75" customHeight="1">
      <c r="A25" s="90"/>
      <c r="B25" s="118"/>
      <c r="C25" s="1544" t="s">
        <v>732</v>
      </c>
      <c r="D25" s="1544"/>
      <c r="E25" s="1544"/>
      <c r="F25" s="118"/>
      <c r="G25" s="1015"/>
      <c r="H25" s="118"/>
    </row>
    <row r="26" spans="2:8" ht="15.75" customHeight="1">
      <c r="B26" s="89"/>
      <c r="C26" s="1458" t="s">
        <v>696</v>
      </c>
      <c r="D26" s="1458"/>
      <c r="E26" s="1458"/>
      <c r="F26" s="89"/>
      <c r="G26" s="563"/>
      <c r="H26" s="89"/>
    </row>
    <row r="27" spans="2:8" ht="15.75" customHeight="1">
      <c r="B27" s="89"/>
      <c r="C27" s="1458" t="s">
        <v>734</v>
      </c>
      <c r="D27" s="1458"/>
      <c r="E27" s="1458"/>
      <c r="F27" s="89"/>
      <c r="G27" s="563"/>
      <c r="H27" s="89"/>
    </row>
    <row r="28" spans="2:8" ht="15.75" customHeight="1" thickBot="1">
      <c r="B28" s="89"/>
      <c r="C28" s="1458" t="s">
        <v>697</v>
      </c>
      <c r="D28" s="1458"/>
      <c r="E28" s="1458"/>
      <c r="F28" s="89"/>
      <c r="G28" s="1016">
        <v>0</v>
      </c>
      <c r="H28" s="89"/>
    </row>
  </sheetData>
  <sheetProtection/>
  <mergeCells count="18">
    <mergeCell ref="C27:E27"/>
    <mergeCell ref="C28:E28"/>
    <mergeCell ref="B24:H24"/>
    <mergeCell ref="C25:E25"/>
    <mergeCell ref="C26:E26"/>
    <mergeCell ref="B7:G7"/>
    <mergeCell ref="B15:G15"/>
    <mergeCell ref="B19:G19"/>
    <mergeCell ref="F21:F22"/>
    <mergeCell ref="B9:G9"/>
    <mergeCell ref="F12:F13"/>
    <mergeCell ref="B8:G8"/>
    <mergeCell ref="B2:D3"/>
    <mergeCell ref="F2:G2"/>
    <mergeCell ref="F3:G3"/>
    <mergeCell ref="B4:D5"/>
    <mergeCell ref="F4:G4"/>
    <mergeCell ref="F5:G5"/>
  </mergeCells>
  <printOptions/>
  <pageMargins left="0.5905511811023623" right="0" top="0.984251968503937" bottom="0.98425196850393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52"/>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25.7109375" style="23" customWidth="1"/>
    <col min="3" max="3" width="12.140625" style="23" customWidth="1"/>
    <col min="4" max="4" width="10.00390625" style="23" customWidth="1"/>
    <col min="5" max="5" width="9.8515625" style="23" customWidth="1"/>
    <col min="6" max="6" width="17.28125" style="23" customWidth="1"/>
    <col min="7" max="7" width="15.57421875" style="23" customWidth="1"/>
    <col min="8" max="8" width="23.00390625" style="23" customWidth="1"/>
    <col min="9" max="9" width="11.57421875" style="23" customWidth="1"/>
    <col min="10" max="10" width="2.7109375" style="23" customWidth="1"/>
    <col min="11" max="16384" width="9.140625" style="23" customWidth="1"/>
  </cols>
  <sheetData>
    <row r="1" spans="1:9" ht="15.75" customHeight="1">
      <c r="A1" s="90"/>
      <c r="B1" s="90"/>
      <c r="C1" s="90"/>
      <c r="D1" s="90"/>
      <c r="E1" s="90"/>
      <c r="F1" s="90"/>
      <c r="G1" s="90"/>
      <c r="H1" s="135"/>
      <c r="I1" s="90"/>
    </row>
    <row r="2" spans="1:9" ht="27.75" customHeight="1">
      <c r="A2" s="90"/>
      <c r="B2" s="1379" t="s">
        <v>477</v>
      </c>
      <c r="C2" s="1379"/>
      <c r="D2" s="1379"/>
      <c r="E2" s="1379"/>
      <c r="F2" s="1379"/>
      <c r="G2" s="256" t="s">
        <v>287</v>
      </c>
      <c r="H2" s="257"/>
      <c r="I2" s="90"/>
    </row>
    <row r="3" spans="1:9" ht="22.5" customHeight="1">
      <c r="A3" s="90"/>
      <c r="B3" s="1379"/>
      <c r="C3" s="1379"/>
      <c r="D3" s="1379"/>
      <c r="E3" s="1379"/>
      <c r="F3" s="1379"/>
      <c r="G3" s="162" t="s">
        <v>130</v>
      </c>
      <c r="H3" s="85"/>
      <c r="I3" s="90"/>
    </row>
    <row r="4" spans="1:9" ht="16.5" customHeight="1">
      <c r="A4" s="90"/>
      <c r="B4" s="1420" t="s">
        <v>510</v>
      </c>
      <c r="C4" s="1420"/>
      <c r="D4" s="1420"/>
      <c r="E4" s="1420"/>
      <c r="F4" s="1420"/>
      <c r="G4" s="162" t="s">
        <v>289</v>
      </c>
      <c r="H4" s="122">
        <v>1</v>
      </c>
      <c r="I4" s="90"/>
    </row>
    <row r="5" spans="1:9" ht="16.5" customHeight="1">
      <c r="A5" s="90"/>
      <c r="B5" s="1420" t="s">
        <v>505</v>
      </c>
      <c r="C5" s="1420"/>
      <c r="D5" s="1420"/>
      <c r="E5" s="1420"/>
      <c r="F5" s="1420"/>
      <c r="G5" s="75" t="s">
        <v>917</v>
      </c>
      <c r="H5" s="123">
        <f ca="1">TODAY()</f>
        <v>42394</v>
      </c>
      <c r="I5" s="90"/>
    </row>
    <row r="6" spans="1:9" ht="16.5" customHeight="1">
      <c r="A6" s="90"/>
      <c r="B6" s="344"/>
      <c r="C6" s="344"/>
      <c r="D6" s="344"/>
      <c r="E6" s="344"/>
      <c r="F6" s="344"/>
      <c r="G6" s="89"/>
      <c r="H6" s="517"/>
      <c r="I6" s="90"/>
    </row>
    <row r="7" spans="1:9" ht="34.5" customHeight="1">
      <c r="A7" s="90"/>
      <c r="B7" s="1493" t="s">
        <v>699</v>
      </c>
      <c r="C7" s="1493"/>
      <c r="D7" s="1493"/>
      <c r="E7" s="1493"/>
      <c r="F7" s="1493"/>
      <c r="G7" s="1493"/>
      <c r="H7" s="1493"/>
      <c r="I7" s="90"/>
    </row>
    <row r="8" spans="1:10" ht="15.75" customHeight="1">
      <c r="A8" s="90"/>
      <c r="B8" s="608" t="s">
        <v>506</v>
      </c>
      <c r="C8" s="245"/>
      <c r="D8" s="245"/>
      <c r="E8" s="245"/>
      <c r="F8" s="245"/>
      <c r="G8" s="109"/>
      <c r="H8" s="109"/>
      <c r="I8" s="326"/>
      <c r="J8" s="18"/>
    </row>
    <row r="9" spans="1:9" s="39" customFormat="1" ht="15.75" customHeight="1">
      <c r="A9" s="258"/>
      <c r="B9" s="1512" t="s">
        <v>1008</v>
      </c>
      <c r="C9" s="1512" t="s">
        <v>178</v>
      </c>
      <c r="D9" s="1512" t="s">
        <v>1009</v>
      </c>
      <c r="E9" s="1512" t="s">
        <v>179</v>
      </c>
      <c r="F9" s="1512" t="s">
        <v>608</v>
      </c>
      <c r="G9" s="1512" t="s">
        <v>180</v>
      </c>
      <c r="H9" s="1512" t="s">
        <v>181</v>
      </c>
      <c r="I9" s="258"/>
    </row>
    <row r="10" spans="1:9" s="39" customFormat="1" ht="15.75" customHeight="1">
      <c r="A10" s="258"/>
      <c r="B10" s="1513"/>
      <c r="C10" s="1546"/>
      <c r="D10" s="1513"/>
      <c r="E10" s="1513"/>
      <c r="F10" s="1513"/>
      <c r="G10" s="1513"/>
      <c r="H10" s="1513"/>
      <c r="I10" s="258"/>
    </row>
    <row r="11" spans="1:9" s="39" customFormat="1" ht="15.75" customHeight="1">
      <c r="A11" s="258"/>
      <c r="B11" s="1513"/>
      <c r="C11" s="1546"/>
      <c r="D11" s="1513"/>
      <c r="E11" s="1513"/>
      <c r="F11" s="1513"/>
      <c r="G11" s="1513"/>
      <c r="H11" s="1513"/>
      <c r="I11" s="258"/>
    </row>
    <row r="12" spans="1:9" s="39" customFormat="1" ht="15.75" customHeight="1">
      <c r="A12" s="258"/>
      <c r="B12" s="1514"/>
      <c r="C12" s="1547"/>
      <c r="D12" s="1514"/>
      <c r="E12" s="1514"/>
      <c r="F12" s="1514"/>
      <c r="G12" s="1514"/>
      <c r="H12" s="1514"/>
      <c r="I12" s="258"/>
    </row>
    <row r="13" spans="1:9" ht="15.75" customHeight="1">
      <c r="A13" s="90"/>
      <c r="B13" s="609"/>
      <c r="C13" s="610"/>
      <c r="D13" s="610"/>
      <c r="E13" s="611"/>
      <c r="F13" s="612"/>
      <c r="G13" s="613"/>
      <c r="H13" s="614"/>
      <c r="I13" s="90"/>
    </row>
    <row r="14" spans="1:9" ht="15.75" customHeight="1">
      <c r="A14" s="90"/>
      <c r="B14" s="615"/>
      <c r="C14" s="616"/>
      <c r="D14" s="616"/>
      <c r="E14" s="617"/>
      <c r="F14" s="618"/>
      <c r="G14" s="306">
        <f aca="true" t="shared" si="0" ref="G14:G24">E14*F14</f>
        <v>0</v>
      </c>
      <c r="H14" s="619"/>
      <c r="I14" s="90"/>
    </row>
    <row r="15" spans="1:9" ht="15.75" customHeight="1">
      <c r="A15" s="90"/>
      <c r="B15" s="615"/>
      <c r="C15" s="616"/>
      <c r="D15" s="616"/>
      <c r="E15" s="617"/>
      <c r="F15" s="618"/>
      <c r="G15" s="306">
        <f t="shared" si="0"/>
        <v>0</v>
      </c>
      <c r="H15" s="619"/>
      <c r="I15" s="90"/>
    </row>
    <row r="16" spans="1:9" ht="15.75" customHeight="1">
      <c r="A16" s="90"/>
      <c r="B16" s="615"/>
      <c r="C16" s="616"/>
      <c r="D16" s="616"/>
      <c r="E16" s="617"/>
      <c r="F16" s="618"/>
      <c r="G16" s="306">
        <f t="shared" si="0"/>
        <v>0</v>
      </c>
      <c r="H16" s="619"/>
      <c r="I16" s="90"/>
    </row>
    <row r="17" spans="1:9" ht="15.75" customHeight="1">
      <c r="A17" s="90"/>
      <c r="B17" s="615"/>
      <c r="C17" s="616"/>
      <c r="D17" s="616"/>
      <c r="E17" s="617"/>
      <c r="F17" s="618"/>
      <c r="G17" s="306">
        <f t="shared" si="0"/>
        <v>0</v>
      </c>
      <c r="H17" s="619"/>
      <c r="I17" s="90"/>
    </row>
    <row r="18" spans="1:9" ht="15.75" customHeight="1">
      <c r="A18" s="90"/>
      <c r="B18" s="615"/>
      <c r="C18" s="616"/>
      <c r="D18" s="616"/>
      <c r="E18" s="617"/>
      <c r="F18" s="618"/>
      <c r="G18" s="306">
        <f t="shared" si="0"/>
        <v>0</v>
      </c>
      <c r="H18" s="619"/>
      <c r="I18" s="90"/>
    </row>
    <row r="19" spans="1:9" ht="15.75" customHeight="1">
      <c r="A19" s="90"/>
      <c r="B19" s="615"/>
      <c r="C19" s="616"/>
      <c r="D19" s="616"/>
      <c r="E19" s="617"/>
      <c r="F19" s="618"/>
      <c r="G19" s="306">
        <f t="shared" si="0"/>
        <v>0</v>
      </c>
      <c r="H19" s="619"/>
      <c r="I19" s="90"/>
    </row>
    <row r="20" spans="1:9" ht="15.75" customHeight="1">
      <c r="A20" s="90"/>
      <c r="B20" s="615"/>
      <c r="C20" s="616"/>
      <c r="D20" s="616"/>
      <c r="E20" s="617"/>
      <c r="F20" s="618"/>
      <c r="G20" s="306">
        <f t="shared" si="0"/>
        <v>0</v>
      </c>
      <c r="H20" s="619"/>
      <c r="I20" s="90"/>
    </row>
    <row r="21" spans="1:9" ht="15.75" customHeight="1">
      <c r="A21" s="90"/>
      <c r="B21" s="615"/>
      <c r="C21" s="616"/>
      <c r="D21" s="616"/>
      <c r="E21" s="617"/>
      <c r="F21" s="618"/>
      <c r="G21" s="306">
        <f t="shared" si="0"/>
        <v>0</v>
      </c>
      <c r="H21" s="619"/>
      <c r="I21" s="90"/>
    </row>
    <row r="22" spans="1:9" ht="15.75" customHeight="1">
      <c r="A22" s="90"/>
      <c r="B22" s="615"/>
      <c r="C22" s="616"/>
      <c r="D22" s="616"/>
      <c r="E22" s="617"/>
      <c r="F22" s="618"/>
      <c r="G22" s="306">
        <f t="shared" si="0"/>
        <v>0</v>
      </c>
      <c r="H22" s="619"/>
      <c r="I22" s="90"/>
    </row>
    <row r="23" spans="1:9" ht="15.75" customHeight="1">
      <c r="A23" s="90"/>
      <c r="B23" s="615"/>
      <c r="C23" s="616"/>
      <c r="D23" s="616"/>
      <c r="E23" s="617"/>
      <c r="F23" s="618"/>
      <c r="G23" s="306">
        <f t="shared" si="0"/>
        <v>0</v>
      </c>
      <c r="H23" s="619"/>
      <c r="I23" s="90"/>
    </row>
    <row r="24" spans="1:9" ht="15.75" customHeight="1">
      <c r="A24" s="90"/>
      <c r="B24" s="620"/>
      <c r="C24" s="621"/>
      <c r="D24" s="621"/>
      <c r="E24" s="622"/>
      <c r="F24" s="623"/>
      <c r="G24" s="306">
        <f t="shared" si="0"/>
        <v>0</v>
      </c>
      <c r="H24" s="619"/>
      <c r="I24" s="90"/>
    </row>
    <row r="25" spans="1:9" ht="24.75" customHeight="1">
      <c r="A25" s="90"/>
      <c r="B25" s="118"/>
      <c r="C25" s="118"/>
      <c r="D25" s="118"/>
      <c r="E25" s="624"/>
      <c r="F25" s="119" t="s">
        <v>345</v>
      </c>
      <c r="G25" s="372">
        <f>SUM(G13:G24)</f>
        <v>0</v>
      </c>
      <c r="H25" s="82">
        <f>SUM(H13:H24)</f>
        <v>0</v>
      </c>
      <c r="I25" s="90"/>
    </row>
    <row r="26" spans="1:9" ht="18.75" customHeight="1">
      <c r="A26" s="90"/>
      <c r="B26" s="89"/>
      <c r="C26" s="89"/>
      <c r="D26" s="89"/>
      <c r="E26" s="89"/>
      <c r="F26" s="427" t="s">
        <v>508</v>
      </c>
      <c r="G26" s="169"/>
      <c r="H26" s="116"/>
      <c r="I26" s="90"/>
    </row>
    <row r="27" spans="1:9" ht="24.75" customHeight="1">
      <c r="A27" s="90"/>
      <c r="B27" s="89"/>
      <c r="C27" s="89"/>
      <c r="D27" s="89"/>
      <c r="E27" s="89"/>
      <c r="F27" s="427" t="s">
        <v>509</v>
      </c>
      <c r="G27" s="625">
        <f>G25-G26</f>
        <v>0</v>
      </c>
      <c r="H27" s="626">
        <f>H25-H26</f>
        <v>0</v>
      </c>
      <c r="I27" s="90"/>
    </row>
    <row r="28" spans="1:9" ht="15.75" customHeight="1">
      <c r="A28" s="90"/>
      <c r="B28" s="242"/>
      <c r="C28" s="242"/>
      <c r="D28" s="242"/>
      <c r="E28" s="242"/>
      <c r="F28" s="242"/>
      <c r="G28" s="242"/>
      <c r="H28" s="242"/>
      <c r="I28" s="326"/>
    </row>
    <row r="29" spans="1:9" ht="15.75" customHeight="1">
      <c r="A29" s="90"/>
      <c r="B29" s="326"/>
      <c r="C29" s="326"/>
      <c r="D29" s="326"/>
      <c r="E29" s="326"/>
      <c r="F29" s="326"/>
      <c r="G29" s="326"/>
      <c r="H29" s="326"/>
      <c r="I29" s="326"/>
    </row>
    <row r="30" spans="1:9" ht="15.75" customHeight="1">
      <c r="A30" s="90"/>
      <c r="B30" s="326"/>
      <c r="C30" s="326"/>
      <c r="D30" s="326"/>
      <c r="E30" s="326"/>
      <c r="F30" s="326"/>
      <c r="G30" s="326"/>
      <c r="H30" s="326"/>
      <c r="I30" s="326"/>
    </row>
    <row r="31" spans="1:9" ht="15.75" customHeight="1">
      <c r="A31" s="18"/>
      <c r="B31" s="18"/>
      <c r="C31" s="18"/>
      <c r="D31" s="18"/>
      <c r="E31" s="18"/>
      <c r="F31" s="18"/>
      <c r="G31" s="18"/>
      <c r="H31" s="18"/>
      <c r="I31" s="18"/>
    </row>
    <row r="32" spans="1:9" ht="15.75" customHeight="1">
      <c r="A32" s="18"/>
      <c r="B32" s="18"/>
      <c r="C32" s="18"/>
      <c r="D32" s="18"/>
      <c r="E32" s="18"/>
      <c r="F32" s="18"/>
      <c r="G32" s="18"/>
      <c r="H32" s="18"/>
      <c r="I32" s="18"/>
    </row>
    <row r="33" spans="1:9" ht="15.75" customHeight="1">
      <c r="A33" s="18"/>
      <c r="B33" s="18"/>
      <c r="C33" s="18"/>
      <c r="D33" s="18"/>
      <c r="E33" s="18"/>
      <c r="F33" s="18"/>
      <c r="G33" s="18"/>
      <c r="H33" s="18"/>
      <c r="I33" s="18"/>
    </row>
    <row r="34" spans="1:9" ht="15.75" customHeight="1">
      <c r="A34" s="18"/>
      <c r="B34" s="18"/>
      <c r="C34" s="18"/>
      <c r="D34" s="18"/>
      <c r="E34" s="18"/>
      <c r="F34" s="18"/>
      <c r="G34" s="18"/>
      <c r="H34" s="18"/>
      <c r="I34" s="18"/>
    </row>
    <row r="35" spans="1:9" ht="15.75" customHeight="1">
      <c r="A35" s="18"/>
      <c r="B35" s="18"/>
      <c r="C35" s="18"/>
      <c r="D35" s="18"/>
      <c r="E35" s="18"/>
      <c r="F35" s="18"/>
      <c r="G35" s="18"/>
      <c r="H35" s="18"/>
      <c r="I35" s="18"/>
    </row>
    <row r="36" spans="1:9" ht="15.75" customHeight="1">
      <c r="A36" s="18"/>
      <c r="B36" s="18"/>
      <c r="C36" s="18"/>
      <c r="D36" s="18"/>
      <c r="E36" s="18"/>
      <c r="F36" s="18"/>
      <c r="G36" s="18"/>
      <c r="H36" s="18"/>
      <c r="I36" s="18"/>
    </row>
    <row r="37" spans="1:9" ht="15.75" customHeight="1">
      <c r="A37" s="18"/>
      <c r="B37" s="18"/>
      <c r="C37" s="18"/>
      <c r="D37" s="18"/>
      <c r="E37" s="18"/>
      <c r="F37" s="18"/>
      <c r="G37" s="18"/>
      <c r="H37" s="18"/>
      <c r="I37" s="18"/>
    </row>
    <row r="38" spans="1:9" ht="15.75" customHeight="1">
      <c r="A38" s="62"/>
      <c r="B38" s="62"/>
      <c r="C38" s="62"/>
      <c r="D38" s="62"/>
      <c r="E38" s="62"/>
      <c r="F38" s="18"/>
      <c r="G38" s="18"/>
      <c r="H38" s="18"/>
      <c r="I38" s="18"/>
    </row>
    <row r="39" spans="1:9" ht="15.75" customHeight="1">
      <c r="A39" s="18"/>
      <c r="B39" s="18"/>
      <c r="C39" s="18"/>
      <c r="D39" s="18"/>
      <c r="E39" s="18"/>
      <c r="F39" s="18"/>
      <c r="G39" s="18"/>
      <c r="H39" s="18"/>
      <c r="I39" s="18"/>
    </row>
    <row r="40" spans="1:9" ht="15.75" customHeight="1">
      <c r="A40" s="18"/>
      <c r="B40" s="18"/>
      <c r="C40" s="18"/>
      <c r="D40" s="18"/>
      <c r="E40" s="18"/>
      <c r="F40" s="18"/>
      <c r="G40" s="18"/>
      <c r="H40" s="18"/>
      <c r="I40" s="18"/>
    </row>
    <row r="41" spans="1:9" ht="15.75" customHeight="1">
      <c r="A41" s="18"/>
      <c r="B41" s="18"/>
      <c r="C41" s="18"/>
      <c r="D41" s="18"/>
      <c r="E41" s="18"/>
      <c r="F41" s="18"/>
      <c r="G41" s="18"/>
      <c r="H41" s="18"/>
      <c r="I41" s="18"/>
    </row>
    <row r="42" spans="1:9" ht="15.75" customHeight="1">
      <c r="A42" s="18"/>
      <c r="B42" s="18"/>
      <c r="C42" s="18"/>
      <c r="D42" s="18"/>
      <c r="E42" s="18"/>
      <c r="F42" s="18"/>
      <c r="G42" s="18"/>
      <c r="H42" s="18"/>
      <c r="I42" s="18"/>
    </row>
    <row r="43" spans="1:9" ht="15.75" customHeight="1">
      <c r="A43" s="18"/>
      <c r="B43" s="18"/>
      <c r="C43" s="18"/>
      <c r="D43" s="18"/>
      <c r="E43" s="18"/>
      <c r="F43" s="18"/>
      <c r="G43" s="18"/>
      <c r="H43" s="18"/>
      <c r="I43" s="18"/>
    </row>
    <row r="44" spans="1:9" ht="15.75" customHeight="1">
      <c r="A44" s="18"/>
      <c r="B44" s="18"/>
      <c r="C44" s="18"/>
      <c r="D44" s="18"/>
      <c r="E44" s="18"/>
      <c r="F44" s="18"/>
      <c r="G44" s="18"/>
      <c r="H44" s="18"/>
      <c r="I44" s="18"/>
    </row>
    <row r="45" spans="1:9" ht="15.75" customHeight="1">
      <c r="A45" s="18"/>
      <c r="B45" s="18"/>
      <c r="C45" s="18"/>
      <c r="D45" s="18"/>
      <c r="E45" s="18"/>
      <c r="F45" s="18"/>
      <c r="G45" s="18"/>
      <c r="H45" s="18"/>
      <c r="I45" s="18"/>
    </row>
    <row r="46" spans="1:9" ht="15.75" customHeight="1">
      <c r="A46" s="18"/>
      <c r="B46" s="18"/>
      <c r="C46" s="18"/>
      <c r="D46" s="18"/>
      <c r="E46" s="18"/>
      <c r="F46" s="18"/>
      <c r="G46" s="18"/>
      <c r="H46" s="18"/>
      <c r="I46" s="18"/>
    </row>
    <row r="47" spans="1:9" ht="15.75" customHeight="1">
      <c r="A47" s="18"/>
      <c r="B47" s="18"/>
      <c r="C47" s="18"/>
      <c r="D47" s="18"/>
      <c r="E47" s="18"/>
      <c r="F47" s="18"/>
      <c r="G47" s="18"/>
      <c r="H47" s="18"/>
      <c r="I47" s="18"/>
    </row>
    <row r="48" spans="1:9" ht="15.75" customHeight="1">
      <c r="A48" s="18"/>
      <c r="B48" s="18"/>
      <c r="C48" s="18"/>
      <c r="D48" s="18"/>
      <c r="E48" s="18"/>
      <c r="F48" s="18"/>
      <c r="G48" s="18"/>
      <c r="H48" s="18"/>
      <c r="I48" s="18"/>
    </row>
    <row r="49" spans="1:9" ht="15.75" customHeight="1">
      <c r="A49" s="18"/>
      <c r="B49" s="18"/>
      <c r="C49" s="18"/>
      <c r="D49" s="18"/>
      <c r="E49" s="18"/>
      <c r="F49" s="18"/>
      <c r="H49" s="18"/>
      <c r="I49" s="18"/>
    </row>
    <row r="50" spans="1:9" ht="15.75" customHeight="1">
      <c r="A50" s="18"/>
      <c r="B50" s="18"/>
      <c r="C50" s="18"/>
      <c r="D50" s="18"/>
      <c r="E50" s="18"/>
      <c r="F50" s="18"/>
      <c r="H50" s="18"/>
      <c r="I50" s="18"/>
    </row>
    <row r="51" spans="1:9" ht="15.75" customHeight="1">
      <c r="A51" s="18"/>
      <c r="B51" s="18"/>
      <c r="C51" s="18"/>
      <c r="D51" s="18"/>
      <c r="E51" s="18"/>
      <c r="F51" s="18"/>
      <c r="H51" s="18"/>
      <c r="I51" s="18"/>
    </row>
    <row r="52" spans="1:9" ht="15.75" customHeight="1">
      <c r="A52" s="18"/>
      <c r="B52" s="18"/>
      <c r="C52" s="18"/>
      <c r="D52" s="18"/>
      <c r="E52" s="18"/>
      <c r="F52" s="18"/>
      <c r="H52" s="18"/>
      <c r="I52" s="18"/>
    </row>
  </sheetData>
  <sheetProtection/>
  <mergeCells count="11">
    <mergeCell ref="D9:D12"/>
    <mergeCell ref="C9:C12"/>
    <mergeCell ref="B2:F3"/>
    <mergeCell ref="B4:F4"/>
    <mergeCell ref="B5:F5"/>
    <mergeCell ref="B7:H7"/>
    <mergeCell ref="B9:B12"/>
    <mergeCell ref="H9:H12"/>
    <mergeCell ref="E9:E12"/>
    <mergeCell ref="F9:F12"/>
    <mergeCell ref="G9:G12"/>
  </mergeCells>
  <printOptions horizontalCentered="1"/>
  <pageMargins left="0.5905511811023623" right="0" top="0.3937007874015748" bottom="0.3937007874015748"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66"/>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4.00390625" style="23" customWidth="1"/>
    <col min="3" max="3" width="11.7109375" style="23" customWidth="1"/>
    <col min="4" max="5" width="19.28125" style="23" customWidth="1"/>
    <col min="6" max="6" width="13.7109375" style="23" customWidth="1"/>
    <col min="7" max="7" width="19.00390625" style="23" customWidth="1"/>
    <col min="8" max="8" width="2.7109375" style="23" customWidth="1"/>
    <col min="9" max="16384" width="9.140625" style="23" customWidth="1"/>
  </cols>
  <sheetData>
    <row r="1" spans="1:7" ht="15.75" customHeight="1">
      <c r="A1" s="90"/>
      <c r="B1" s="90"/>
      <c r="C1" s="90"/>
      <c r="D1" s="90"/>
      <c r="E1" s="90"/>
      <c r="F1" s="255"/>
      <c r="G1" s="90"/>
    </row>
    <row r="2" spans="1:7" ht="27.75" customHeight="1">
      <c r="A2" s="90"/>
      <c r="B2" s="1524" t="s">
        <v>285</v>
      </c>
      <c r="C2" s="1524"/>
      <c r="D2" s="1524"/>
      <c r="E2" s="580" t="s">
        <v>287</v>
      </c>
      <c r="F2" s="1559"/>
      <c r="G2" s="1560"/>
    </row>
    <row r="3" spans="1:7" ht="22.5" customHeight="1">
      <c r="A3" s="90"/>
      <c r="B3" s="1524"/>
      <c r="C3" s="1524"/>
      <c r="D3" s="1524"/>
      <c r="E3" s="162" t="s">
        <v>130</v>
      </c>
      <c r="F3" s="1467"/>
      <c r="G3" s="1468"/>
    </row>
    <row r="4" spans="1:7" ht="13.5" customHeight="1">
      <c r="A4" s="90"/>
      <c r="B4" s="1525" t="s">
        <v>170</v>
      </c>
      <c r="C4" s="1525"/>
      <c r="D4" s="1525"/>
      <c r="E4" s="162" t="s">
        <v>289</v>
      </c>
      <c r="F4" s="1412">
        <v>1</v>
      </c>
      <c r="G4" s="1413"/>
    </row>
    <row r="5" spans="1:7" ht="16.5" customHeight="1">
      <c r="A5" s="90"/>
      <c r="B5" s="1525"/>
      <c r="C5" s="1525"/>
      <c r="D5" s="1525"/>
      <c r="E5" s="75" t="s">
        <v>917</v>
      </c>
      <c r="F5" s="1414">
        <f ca="1">TODAY()</f>
        <v>42394</v>
      </c>
      <c r="G5" s="1451"/>
    </row>
    <row r="6" spans="1:7" ht="16.5" customHeight="1">
      <c r="A6" s="90"/>
      <c r="B6" s="344"/>
      <c r="C6" s="344"/>
      <c r="D6" s="344"/>
      <c r="E6" s="344"/>
      <c r="F6" s="89"/>
      <c r="G6" s="517"/>
    </row>
    <row r="7" spans="1:7" ht="16.5" customHeight="1">
      <c r="A7" s="90"/>
      <c r="B7" s="1416" t="s">
        <v>503</v>
      </c>
      <c r="C7" s="1416"/>
      <c r="D7" s="1416"/>
      <c r="E7" s="1416"/>
      <c r="F7" s="1416"/>
      <c r="G7" s="1416"/>
    </row>
    <row r="8" spans="1:7" ht="15.75" customHeight="1">
      <c r="A8" s="90"/>
      <c r="B8" s="1551" t="s">
        <v>498</v>
      </c>
      <c r="C8" s="1551"/>
      <c r="D8" s="1551"/>
      <c r="E8" s="1551"/>
      <c r="F8" s="1551"/>
      <c r="G8" s="1551"/>
    </row>
    <row r="9" spans="1:7" s="33" customFormat="1" ht="6.75" customHeight="1">
      <c r="A9" s="269"/>
      <c r="B9" s="1552" t="s">
        <v>639</v>
      </c>
      <c r="C9" s="1554" t="s">
        <v>346</v>
      </c>
      <c r="D9" s="1554"/>
      <c r="E9" s="1555"/>
      <c r="F9" s="1555"/>
      <c r="G9" s="1557" t="s">
        <v>347</v>
      </c>
    </row>
    <row r="10" spans="1:7" s="26" customFormat="1" ht="15.75" customHeight="1">
      <c r="A10" s="270"/>
      <c r="B10" s="1553"/>
      <c r="C10" s="1556"/>
      <c r="D10" s="1556"/>
      <c r="E10" s="1556"/>
      <c r="F10" s="1556"/>
      <c r="G10" s="1558"/>
    </row>
    <row r="11" spans="1:7" s="26" customFormat="1" ht="15.75" customHeight="1">
      <c r="A11" s="270"/>
      <c r="B11" s="628"/>
      <c r="C11" s="1550"/>
      <c r="D11" s="1550"/>
      <c r="E11" s="1550"/>
      <c r="F11" s="1550"/>
      <c r="G11" s="614"/>
    </row>
    <row r="12" spans="1:7" ht="15.75" customHeight="1">
      <c r="A12" s="90"/>
      <c r="B12" s="629"/>
      <c r="C12" s="1549"/>
      <c r="D12" s="1549"/>
      <c r="E12" s="1549"/>
      <c r="F12" s="1549"/>
      <c r="G12" s="619"/>
    </row>
    <row r="13" spans="1:7" ht="15.75" customHeight="1">
      <c r="A13" s="90"/>
      <c r="B13" s="629"/>
      <c r="C13" s="1549"/>
      <c r="D13" s="1549"/>
      <c r="E13" s="1549"/>
      <c r="F13" s="1549"/>
      <c r="G13" s="619"/>
    </row>
    <row r="14" spans="1:7" ht="15.75" customHeight="1">
      <c r="A14" s="90"/>
      <c r="B14" s="629"/>
      <c r="C14" s="1549"/>
      <c r="D14" s="1549"/>
      <c r="E14" s="1549"/>
      <c r="F14" s="1549"/>
      <c r="G14" s="619"/>
    </row>
    <row r="15" spans="1:7" ht="15.75" customHeight="1">
      <c r="A15" s="90"/>
      <c r="B15" s="629"/>
      <c r="C15" s="1549"/>
      <c r="D15" s="1549"/>
      <c r="E15" s="1549"/>
      <c r="F15" s="1549"/>
      <c r="G15" s="619"/>
    </row>
    <row r="16" spans="1:7" ht="15.75" customHeight="1">
      <c r="A16" s="90"/>
      <c r="B16" s="629"/>
      <c r="C16" s="1549"/>
      <c r="D16" s="1549"/>
      <c r="E16" s="1549"/>
      <c r="F16" s="1549"/>
      <c r="G16" s="619"/>
    </row>
    <row r="17" spans="1:7" ht="15.75" customHeight="1">
      <c r="A17" s="90"/>
      <c r="B17" s="629"/>
      <c r="C17" s="1549"/>
      <c r="D17" s="1549"/>
      <c r="E17" s="1549"/>
      <c r="F17" s="1549"/>
      <c r="G17" s="619"/>
    </row>
    <row r="18" spans="1:7" ht="15.75" customHeight="1">
      <c r="A18" s="90"/>
      <c r="B18" s="629"/>
      <c r="C18" s="1549"/>
      <c r="D18" s="1549"/>
      <c r="E18" s="1549"/>
      <c r="F18" s="1549"/>
      <c r="G18" s="619"/>
    </row>
    <row r="19" spans="1:7" ht="15.75" customHeight="1">
      <c r="A19" s="90"/>
      <c r="B19" s="629"/>
      <c r="C19" s="1549"/>
      <c r="D19" s="1549"/>
      <c r="E19" s="1549"/>
      <c r="F19" s="1549"/>
      <c r="G19" s="619"/>
    </row>
    <row r="20" spans="1:7" ht="15.75" customHeight="1">
      <c r="A20" s="90"/>
      <c r="B20" s="629"/>
      <c r="C20" s="1549"/>
      <c r="D20" s="1549"/>
      <c r="E20" s="1549"/>
      <c r="F20" s="1549"/>
      <c r="G20" s="619"/>
    </row>
    <row r="21" spans="1:7" ht="15.75" customHeight="1">
      <c r="A21" s="90"/>
      <c r="B21" s="629"/>
      <c r="C21" s="1549"/>
      <c r="D21" s="1549"/>
      <c r="E21" s="1549"/>
      <c r="F21" s="1549"/>
      <c r="G21" s="619"/>
    </row>
    <row r="22" spans="1:7" ht="15.75" customHeight="1">
      <c r="A22" s="90"/>
      <c r="B22" s="629"/>
      <c r="C22" s="1549"/>
      <c r="D22" s="1549"/>
      <c r="E22" s="1549"/>
      <c r="F22" s="1549"/>
      <c r="G22" s="619"/>
    </row>
    <row r="23" spans="1:7" ht="15.75" customHeight="1">
      <c r="A23" s="90"/>
      <c r="B23" s="629"/>
      <c r="C23" s="1549"/>
      <c r="D23" s="1549"/>
      <c r="E23" s="1549"/>
      <c r="F23" s="1549"/>
      <c r="G23" s="619"/>
    </row>
    <row r="24" spans="1:7" ht="15.75" customHeight="1">
      <c r="A24" s="90"/>
      <c r="B24" s="629"/>
      <c r="C24" s="1549"/>
      <c r="D24" s="1549"/>
      <c r="E24" s="1549"/>
      <c r="F24" s="1549"/>
      <c r="G24" s="619"/>
    </row>
    <row r="25" spans="1:7" ht="15.75" customHeight="1">
      <c r="A25" s="90"/>
      <c r="B25" s="629"/>
      <c r="C25" s="1549"/>
      <c r="D25" s="1549"/>
      <c r="E25" s="1549"/>
      <c r="F25" s="1549"/>
      <c r="G25" s="619"/>
    </row>
    <row r="26" spans="1:7" ht="15.75" customHeight="1">
      <c r="A26" s="90"/>
      <c r="B26" s="629"/>
      <c r="C26" s="1549"/>
      <c r="D26" s="1549"/>
      <c r="E26" s="1549"/>
      <c r="F26" s="1549"/>
      <c r="G26" s="619"/>
    </row>
    <row r="27" spans="1:7" ht="15.75" customHeight="1">
      <c r="A27" s="90"/>
      <c r="B27" s="629"/>
      <c r="C27" s="1549"/>
      <c r="D27" s="1549"/>
      <c r="E27" s="1549"/>
      <c r="F27" s="1549"/>
      <c r="G27" s="619"/>
    </row>
    <row r="28" spans="1:7" ht="15.75" customHeight="1">
      <c r="A28" s="90"/>
      <c r="B28" s="629"/>
      <c r="C28" s="1549"/>
      <c r="D28" s="1549"/>
      <c r="E28" s="1549"/>
      <c r="F28" s="1549"/>
      <c r="G28" s="619"/>
    </row>
    <row r="29" spans="1:7" ht="15.75" customHeight="1">
      <c r="A29" s="90"/>
      <c r="B29" s="629"/>
      <c r="C29" s="1549"/>
      <c r="D29" s="1549"/>
      <c r="E29" s="1549"/>
      <c r="F29" s="1549"/>
      <c r="G29" s="619"/>
    </row>
    <row r="30" spans="1:7" ht="15.75" customHeight="1">
      <c r="A30" s="90"/>
      <c r="B30" s="629"/>
      <c r="C30" s="1549"/>
      <c r="D30" s="1549"/>
      <c r="E30" s="1549"/>
      <c r="F30" s="1549"/>
      <c r="G30" s="619"/>
    </row>
    <row r="31" spans="1:7" ht="15.75" customHeight="1">
      <c r="A31" s="90"/>
      <c r="B31" s="629"/>
      <c r="C31" s="1549"/>
      <c r="D31" s="1549"/>
      <c r="E31" s="1549"/>
      <c r="F31" s="1549"/>
      <c r="G31" s="619"/>
    </row>
    <row r="32" spans="1:7" ht="15.75" customHeight="1">
      <c r="A32" s="90"/>
      <c r="B32" s="629"/>
      <c r="C32" s="1549"/>
      <c r="D32" s="1549"/>
      <c r="E32" s="1549"/>
      <c r="F32" s="1549"/>
      <c r="G32" s="619"/>
    </row>
    <row r="33" spans="1:7" ht="15.75" customHeight="1">
      <c r="A33" s="90"/>
      <c r="B33" s="629"/>
      <c r="C33" s="1549"/>
      <c r="D33" s="1549"/>
      <c r="E33" s="1549"/>
      <c r="F33" s="1549"/>
      <c r="G33" s="619"/>
    </row>
    <row r="34" spans="1:7" ht="15.75" customHeight="1">
      <c r="A34" s="90"/>
      <c r="B34" s="629"/>
      <c r="C34" s="1549"/>
      <c r="D34" s="1549"/>
      <c r="E34" s="1549"/>
      <c r="F34" s="1549"/>
      <c r="G34" s="619"/>
    </row>
    <row r="35" spans="1:7" ht="15.75" customHeight="1">
      <c r="A35" s="90"/>
      <c r="B35" s="630"/>
      <c r="C35" s="1548"/>
      <c r="D35" s="1548"/>
      <c r="E35" s="1548"/>
      <c r="F35" s="1548"/>
      <c r="G35" s="631"/>
    </row>
    <row r="36" spans="1:7" ht="15.75" customHeight="1">
      <c r="A36" s="90"/>
      <c r="B36" s="267"/>
      <c r="C36" s="267"/>
      <c r="D36" s="267"/>
      <c r="E36" s="267"/>
      <c r="F36" s="513" t="s">
        <v>300</v>
      </c>
      <c r="G36" s="145">
        <f>SUM(G11:G35)</f>
        <v>0</v>
      </c>
    </row>
    <row r="37" spans="1:7" ht="15.75" customHeight="1">
      <c r="A37" s="90"/>
      <c r="B37" s="400"/>
      <c r="C37" s="400"/>
      <c r="D37" s="400"/>
      <c r="E37" s="400"/>
      <c r="F37" s="632" t="s">
        <v>499</v>
      </c>
      <c r="G37" s="174"/>
    </row>
    <row r="38" spans="1:7" ht="15.75" customHeight="1">
      <c r="A38" s="90"/>
      <c r="B38" s="400"/>
      <c r="C38" s="400"/>
      <c r="D38" s="400"/>
      <c r="E38" s="400"/>
      <c r="F38" s="632" t="s">
        <v>500</v>
      </c>
      <c r="G38" s="145">
        <f>G36-G37</f>
        <v>0</v>
      </c>
    </row>
    <row r="39" spans="2:7" ht="15.75" customHeight="1">
      <c r="B39" s="19"/>
      <c r="C39" s="45"/>
      <c r="D39" s="45"/>
      <c r="E39" s="19"/>
      <c r="F39" s="19"/>
      <c r="G39" s="19"/>
    </row>
    <row r="40" spans="2:7" ht="15.75" customHeight="1">
      <c r="B40" s="18"/>
      <c r="C40" s="18"/>
      <c r="D40" s="18"/>
      <c r="E40" s="18"/>
      <c r="F40" s="18"/>
      <c r="G40" s="19"/>
    </row>
    <row r="41" spans="2:7" ht="15.75" customHeight="1">
      <c r="B41" s="18"/>
      <c r="C41" s="18"/>
      <c r="D41" s="18"/>
      <c r="E41" s="18"/>
      <c r="F41" s="18"/>
      <c r="G41" s="18"/>
    </row>
    <row r="42" spans="1:5" ht="15.75" customHeight="1">
      <c r="A42" s="18"/>
      <c r="B42" s="18"/>
      <c r="C42" s="18"/>
      <c r="D42" s="18"/>
      <c r="E42" s="18"/>
    </row>
    <row r="43" spans="1:5" ht="15.75" customHeight="1">
      <c r="A43" s="18"/>
      <c r="B43" s="18"/>
      <c r="C43" s="18"/>
      <c r="D43" s="18"/>
      <c r="E43" s="18"/>
    </row>
    <row r="44" spans="1:5" ht="15.75" customHeight="1">
      <c r="A44" s="18"/>
      <c r="B44" s="18"/>
      <c r="C44" s="18"/>
      <c r="D44" s="18"/>
      <c r="E44" s="18"/>
    </row>
    <row r="45" spans="1:5" ht="15.75" customHeight="1">
      <c r="A45" s="18"/>
      <c r="B45" s="18"/>
      <c r="C45" s="18"/>
      <c r="D45" s="18"/>
      <c r="E45" s="18"/>
    </row>
    <row r="46" spans="1:5" ht="15.75" customHeight="1">
      <c r="A46" s="18"/>
      <c r="B46" s="18"/>
      <c r="C46" s="18"/>
      <c r="D46" s="18"/>
      <c r="E46" s="18"/>
    </row>
    <row r="47" spans="1:5" ht="15.75" customHeight="1">
      <c r="A47" s="18"/>
      <c r="B47" s="18"/>
      <c r="C47" s="18"/>
      <c r="D47" s="18"/>
      <c r="E47" s="18"/>
    </row>
    <row r="48" spans="1:5" ht="15.75" customHeight="1">
      <c r="A48" s="18"/>
      <c r="B48" s="18"/>
      <c r="C48" s="18"/>
      <c r="D48" s="18"/>
      <c r="E48" s="18"/>
    </row>
    <row r="49" spans="1:5" ht="15.75" customHeight="1">
      <c r="A49" s="18"/>
      <c r="B49" s="18"/>
      <c r="C49" s="18"/>
      <c r="D49" s="18"/>
      <c r="E49" s="18"/>
    </row>
    <row r="50" spans="1:5" ht="15.75" customHeight="1">
      <c r="A50" s="18"/>
      <c r="B50" s="18"/>
      <c r="C50" s="18"/>
      <c r="D50" s="18"/>
      <c r="E50" s="18"/>
    </row>
    <row r="51" spans="1:5" ht="15.75" customHeight="1">
      <c r="A51" s="18"/>
      <c r="B51" s="18"/>
      <c r="C51" s="18"/>
      <c r="D51" s="18"/>
      <c r="E51" s="18"/>
    </row>
    <row r="52" spans="1:5" ht="15.75" customHeight="1">
      <c r="A52" s="18"/>
      <c r="B52" s="18"/>
      <c r="C52" s="18"/>
      <c r="D52" s="18"/>
      <c r="E52" s="18"/>
    </row>
    <row r="53" spans="1:5" ht="15.75" customHeight="1">
      <c r="A53" s="18"/>
      <c r="B53" s="18"/>
      <c r="C53" s="18"/>
      <c r="D53" s="18"/>
      <c r="E53" s="18"/>
    </row>
    <row r="54" spans="1:5" ht="15.75" customHeight="1">
      <c r="A54" s="18"/>
      <c r="B54" s="18"/>
      <c r="C54" s="18"/>
      <c r="D54" s="18"/>
      <c r="E54" s="18"/>
    </row>
    <row r="55" spans="1:5" ht="15.75" customHeight="1">
      <c r="A55" s="18"/>
      <c r="B55" s="18"/>
      <c r="C55" s="18"/>
      <c r="D55" s="18"/>
      <c r="E55" s="18"/>
    </row>
    <row r="56" spans="1:5" ht="15.75" customHeight="1">
      <c r="A56" s="18"/>
      <c r="B56" s="18"/>
      <c r="C56" s="18"/>
      <c r="D56" s="18"/>
      <c r="E56" s="18"/>
    </row>
    <row r="57" spans="1:5" ht="15.75" customHeight="1">
      <c r="A57" s="18"/>
      <c r="B57" s="18"/>
      <c r="C57" s="18"/>
      <c r="D57" s="18"/>
      <c r="E57" s="18"/>
    </row>
    <row r="58" spans="1:5" ht="15.75" customHeight="1">
      <c r="A58" s="18"/>
      <c r="B58" s="18"/>
      <c r="C58" s="18"/>
      <c r="D58" s="18"/>
      <c r="E58" s="18"/>
    </row>
    <row r="59" spans="1:5" ht="15.75" customHeight="1">
      <c r="A59" s="18"/>
      <c r="B59" s="18"/>
      <c r="C59" s="18"/>
      <c r="D59" s="18"/>
      <c r="E59" s="18"/>
    </row>
    <row r="60" spans="1:5" ht="15.75" customHeight="1">
      <c r="A60" s="18"/>
      <c r="B60" s="18"/>
      <c r="C60" s="18"/>
      <c r="D60" s="18"/>
      <c r="E60" s="18"/>
    </row>
    <row r="61" spans="1:5" ht="15.75" customHeight="1">
      <c r="A61" s="18"/>
      <c r="B61" s="18"/>
      <c r="C61" s="18"/>
      <c r="D61" s="18"/>
      <c r="E61" s="18"/>
    </row>
    <row r="62" spans="1:5" ht="15.75" customHeight="1">
      <c r="A62" s="18"/>
      <c r="B62" s="18"/>
      <c r="C62" s="18"/>
      <c r="D62" s="18"/>
      <c r="E62" s="18"/>
    </row>
    <row r="63" spans="1:5" ht="15.75" customHeight="1">
      <c r="A63" s="18"/>
      <c r="B63" s="18"/>
      <c r="C63" s="18"/>
      <c r="D63" s="18"/>
      <c r="E63" s="18"/>
    </row>
    <row r="64" spans="1:5" ht="15.75" customHeight="1">
      <c r="A64" s="18"/>
      <c r="B64" s="18"/>
      <c r="C64" s="18"/>
      <c r="D64" s="18"/>
      <c r="E64" s="18"/>
    </row>
    <row r="65" spans="1:5" ht="15.75" customHeight="1">
      <c r="A65" s="18"/>
      <c r="B65" s="18"/>
      <c r="C65" s="18"/>
      <c r="D65" s="18"/>
      <c r="E65" s="18"/>
    </row>
    <row r="66" spans="1:5" ht="15.75" customHeight="1">
      <c r="A66" s="18"/>
      <c r="B66" s="18"/>
      <c r="C66" s="18"/>
      <c r="D66" s="18"/>
      <c r="E66" s="18"/>
    </row>
  </sheetData>
  <sheetProtection/>
  <mergeCells count="36">
    <mergeCell ref="B2:D3"/>
    <mergeCell ref="F2:G2"/>
    <mergeCell ref="F3:G3"/>
    <mergeCell ref="B4:D5"/>
    <mergeCell ref="F4:G4"/>
    <mergeCell ref="F5:G5"/>
    <mergeCell ref="B7:G7"/>
    <mergeCell ref="B8:G8"/>
    <mergeCell ref="B9:B10"/>
    <mergeCell ref="C16:F16"/>
    <mergeCell ref="C9:F10"/>
    <mergeCell ref="G9:G10"/>
    <mergeCell ref="C17:F17"/>
    <mergeCell ref="C18:F18"/>
    <mergeCell ref="C11:F11"/>
    <mergeCell ref="C12:F12"/>
    <mergeCell ref="C13:F13"/>
    <mergeCell ref="C14:F14"/>
    <mergeCell ref="C15:F15"/>
    <mergeCell ref="C23:F23"/>
    <mergeCell ref="C24:F24"/>
    <mergeCell ref="C25:F25"/>
    <mergeCell ref="C26:F26"/>
    <mergeCell ref="C19:F19"/>
    <mergeCell ref="C20:F20"/>
    <mergeCell ref="C21:F21"/>
    <mergeCell ref="C22:F22"/>
    <mergeCell ref="C35:F35"/>
    <mergeCell ref="C31:F31"/>
    <mergeCell ref="C32:F32"/>
    <mergeCell ref="C33:F33"/>
    <mergeCell ref="C34:F34"/>
    <mergeCell ref="C27:F27"/>
    <mergeCell ref="C28:F28"/>
    <mergeCell ref="C29:F29"/>
    <mergeCell ref="C30:F30"/>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9" r:id="rId1"/>
</worksheet>
</file>

<file path=xl/worksheets/sheet15.xml><?xml version="1.0" encoding="utf-8"?>
<worksheet xmlns="http://schemas.openxmlformats.org/spreadsheetml/2006/main" xmlns:r="http://schemas.openxmlformats.org/officeDocument/2006/relationships">
  <dimension ref="B1:I53"/>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24.7109375" style="23" customWidth="1"/>
    <col min="3" max="3" width="13.140625" style="23" customWidth="1"/>
    <col min="4" max="4" width="11.8515625" style="23" customWidth="1"/>
    <col min="5" max="5" width="12.8515625" style="51" customWidth="1"/>
    <col min="6" max="6" width="18.7109375" style="51" customWidth="1"/>
    <col min="7" max="7" width="19.00390625" style="23" customWidth="1"/>
    <col min="8" max="8" width="25.28125" style="23" customWidth="1"/>
    <col min="9" max="9" width="16.8515625" style="23" customWidth="1"/>
    <col min="10" max="10" width="2.57421875" style="23" customWidth="1"/>
    <col min="11" max="16384" width="9.140625" style="23" customWidth="1"/>
  </cols>
  <sheetData>
    <row r="1" spans="2:9" ht="15.75" customHeight="1">
      <c r="B1" s="90"/>
      <c r="C1" s="90"/>
      <c r="D1" s="90"/>
      <c r="E1" s="90"/>
      <c r="F1" s="638"/>
      <c r="G1" s="90"/>
      <c r="H1" s="135"/>
      <c r="I1" s="37"/>
    </row>
    <row r="2" spans="2:8" ht="27.75" customHeight="1">
      <c r="B2" s="1561" t="s">
        <v>286</v>
      </c>
      <c r="C2" s="1561"/>
      <c r="D2" s="1561"/>
      <c r="E2" s="1561"/>
      <c r="F2" s="639" t="s">
        <v>287</v>
      </c>
      <c r="G2" s="1562"/>
      <c r="H2" s="1563"/>
    </row>
    <row r="3" spans="2:8" ht="22.5" customHeight="1">
      <c r="B3" s="1561"/>
      <c r="C3" s="1561"/>
      <c r="D3" s="1561"/>
      <c r="E3" s="1561"/>
      <c r="F3" s="640" t="s">
        <v>130</v>
      </c>
      <c r="G3" s="1467"/>
      <c r="H3" s="1468"/>
    </row>
    <row r="4" spans="2:8" ht="16.5" customHeight="1">
      <c r="B4" s="1564" t="s">
        <v>936</v>
      </c>
      <c r="C4" s="1564"/>
      <c r="D4" s="1564"/>
      <c r="E4" s="1564"/>
      <c r="F4" s="640" t="s">
        <v>289</v>
      </c>
      <c r="G4" s="1412" t="s">
        <v>479</v>
      </c>
      <c r="H4" s="1413"/>
    </row>
    <row r="5" spans="2:8" ht="16.5" customHeight="1">
      <c r="B5" s="1564"/>
      <c r="C5" s="1564"/>
      <c r="D5" s="1564"/>
      <c r="E5" s="1564"/>
      <c r="F5" s="641" t="s">
        <v>917</v>
      </c>
      <c r="G5" s="1414">
        <f ca="1">TODAY()</f>
        <v>42394</v>
      </c>
      <c r="H5" s="1415"/>
    </row>
    <row r="6" spans="2:8" ht="16.5" customHeight="1">
      <c r="B6" s="344"/>
      <c r="C6" s="344"/>
      <c r="D6" s="344"/>
      <c r="E6" s="89"/>
      <c r="F6" s="642"/>
      <c r="G6" s="89"/>
      <c r="H6" s="517"/>
    </row>
    <row r="7" spans="2:8" ht="52.5" customHeight="1">
      <c r="B7" s="1378" t="s">
        <v>316</v>
      </c>
      <c r="C7" s="1378"/>
      <c r="D7" s="1378"/>
      <c r="E7" s="1378"/>
      <c r="F7" s="1378"/>
      <c r="G7" s="1378"/>
      <c r="H7" s="1378"/>
    </row>
    <row r="8" spans="2:8" s="39" customFormat="1" ht="79.5" customHeight="1">
      <c r="B8" s="164" t="s">
        <v>719</v>
      </c>
      <c r="C8" s="111" t="s">
        <v>937</v>
      </c>
      <c r="D8" s="111" t="s">
        <v>317</v>
      </c>
      <c r="E8" s="111" t="s">
        <v>318</v>
      </c>
      <c r="F8" s="111" t="s">
        <v>321</v>
      </c>
      <c r="G8" s="111" t="s">
        <v>722</v>
      </c>
      <c r="H8" s="166" t="s">
        <v>320</v>
      </c>
    </row>
    <row r="9" spans="2:8" ht="15" customHeight="1">
      <c r="B9" s="643"/>
      <c r="C9" s="510"/>
      <c r="D9" s="79"/>
      <c r="E9" s="644">
        <f aca="true" t="shared" si="0" ref="E9:E19">C9*D9</f>
        <v>0</v>
      </c>
      <c r="F9" s="79"/>
      <c r="G9" s="644">
        <f aca="true" t="shared" si="1" ref="G9:G19">IF(E9&lt;F9,E9,F9)</f>
        <v>0</v>
      </c>
      <c r="H9" s="151"/>
    </row>
    <row r="10" spans="2:8" ht="15" customHeight="1">
      <c r="B10" s="595"/>
      <c r="C10" s="511"/>
      <c r="D10" s="81"/>
      <c r="E10" s="645">
        <f t="shared" si="0"/>
        <v>0</v>
      </c>
      <c r="F10" s="81"/>
      <c r="G10" s="645">
        <f t="shared" si="1"/>
        <v>0</v>
      </c>
      <c r="H10" s="116"/>
    </row>
    <row r="11" spans="2:8" ht="15" customHeight="1">
      <c r="B11" s="595"/>
      <c r="C11" s="511"/>
      <c r="D11" s="81"/>
      <c r="E11" s="645">
        <f t="shared" si="0"/>
        <v>0</v>
      </c>
      <c r="F11" s="81"/>
      <c r="G11" s="645">
        <f t="shared" si="1"/>
        <v>0</v>
      </c>
      <c r="H11" s="116"/>
    </row>
    <row r="12" spans="2:8" ht="15" customHeight="1">
      <c r="B12" s="595"/>
      <c r="C12" s="511"/>
      <c r="D12" s="81"/>
      <c r="E12" s="645">
        <f t="shared" si="0"/>
        <v>0</v>
      </c>
      <c r="F12" s="81"/>
      <c r="G12" s="645">
        <f t="shared" si="1"/>
        <v>0</v>
      </c>
      <c r="H12" s="116"/>
    </row>
    <row r="13" spans="2:8" ht="15" customHeight="1">
      <c r="B13" s="595"/>
      <c r="C13" s="511"/>
      <c r="D13" s="81"/>
      <c r="E13" s="645">
        <f t="shared" si="0"/>
        <v>0</v>
      </c>
      <c r="F13" s="81"/>
      <c r="G13" s="645">
        <f t="shared" si="1"/>
        <v>0</v>
      </c>
      <c r="H13" s="116"/>
    </row>
    <row r="14" spans="2:8" ht="15" customHeight="1">
      <c r="B14" s="595"/>
      <c r="C14" s="511"/>
      <c r="D14" s="81"/>
      <c r="E14" s="645">
        <f t="shared" si="0"/>
        <v>0</v>
      </c>
      <c r="F14" s="81"/>
      <c r="G14" s="645">
        <f t="shared" si="1"/>
        <v>0</v>
      </c>
      <c r="H14" s="116"/>
    </row>
    <row r="15" spans="2:8" ht="15" customHeight="1">
      <c r="B15" s="595"/>
      <c r="C15" s="511"/>
      <c r="D15" s="81"/>
      <c r="E15" s="645">
        <f t="shared" si="0"/>
        <v>0</v>
      </c>
      <c r="F15" s="81"/>
      <c r="G15" s="645">
        <f t="shared" si="1"/>
        <v>0</v>
      </c>
      <c r="H15" s="116"/>
    </row>
    <row r="16" spans="2:8" ht="15" customHeight="1">
      <c r="B16" s="595"/>
      <c r="C16" s="511"/>
      <c r="D16" s="81"/>
      <c r="E16" s="645">
        <f t="shared" si="0"/>
        <v>0</v>
      </c>
      <c r="F16" s="81"/>
      <c r="G16" s="645">
        <f t="shared" si="1"/>
        <v>0</v>
      </c>
      <c r="H16" s="116"/>
    </row>
    <row r="17" spans="2:8" ht="15" customHeight="1">
      <c r="B17" s="595"/>
      <c r="C17" s="511"/>
      <c r="D17" s="81"/>
      <c r="E17" s="645">
        <f t="shared" si="0"/>
        <v>0</v>
      </c>
      <c r="F17" s="81"/>
      <c r="G17" s="645">
        <f t="shared" si="1"/>
        <v>0</v>
      </c>
      <c r="H17" s="116"/>
    </row>
    <row r="18" spans="2:8" ht="15" customHeight="1">
      <c r="B18" s="595"/>
      <c r="C18" s="511"/>
      <c r="D18" s="81"/>
      <c r="E18" s="645">
        <f t="shared" si="0"/>
        <v>0</v>
      </c>
      <c r="F18" s="81"/>
      <c r="G18" s="645">
        <f t="shared" si="1"/>
        <v>0</v>
      </c>
      <c r="H18" s="116"/>
    </row>
    <row r="19" spans="2:8" ht="15" customHeight="1">
      <c r="B19" s="598"/>
      <c r="C19" s="512"/>
      <c r="D19" s="171"/>
      <c r="E19" s="646">
        <f t="shared" si="0"/>
        <v>0</v>
      </c>
      <c r="F19" s="171"/>
      <c r="G19" s="646">
        <f t="shared" si="1"/>
        <v>0</v>
      </c>
      <c r="H19" s="261"/>
    </row>
    <row r="20" spans="2:8" ht="15" customHeight="1">
      <c r="B20" s="118"/>
      <c r="C20" s="119" t="s">
        <v>300</v>
      </c>
      <c r="D20" s="647"/>
      <c r="E20" s="647"/>
      <c r="F20" s="648" t="s">
        <v>340</v>
      </c>
      <c r="G20" s="265">
        <f>SUM(G9:G19)</f>
        <v>0</v>
      </c>
      <c r="H20" s="118"/>
    </row>
    <row r="21" spans="2:8" ht="15" customHeight="1">
      <c r="B21" s="89"/>
      <c r="C21" s="106" t="s">
        <v>762</v>
      </c>
      <c r="D21" s="173"/>
      <c r="E21" s="173"/>
      <c r="F21" s="649" t="s">
        <v>396</v>
      </c>
      <c r="G21" s="650"/>
      <c r="H21" s="89"/>
    </row>
    <row r="22" spans="2:8" ht="15" customHeight="1">
      <c r="B22" s="89"/>
      <c r="C22" s="106" t="s">
        <v>759</v>
      </c>
      <c r="D22" s="173"/>
      <c r="E22" s="173"/>
      <c r="F22" s="649" t="s">
        <v>393</v>
      </c>
      <c r="G22" s="144">
        <f>G20-G21</f>
        <v>0</v>
      </c>
      <c r="H22" s="89"/>
    </row>
    <row r="23" spans="2:8" ht="15" customHeight="1">
      <c r="B23" s="89"/>
      <c r="C23" s="89"/>
      <c r="D23" s="89"/>
      <c r="E23" s="89"/>
      <c r="F23" s="642"/>
      <c r="G23" s="642"/>
      <c r="H23" s="89"/>
    </row>
    <row r="24" spans="5:7" ht="15" customHeight="1">
      <c r="E24" s="23"/>
      <c r="G24" s="51"/>
    </row>
    <row r="25" spans="5:7" ht="15" customHeight="1">
      <c r="E25" s="23"/>
      <c r="G25" s="51"/>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3.5" customHeight="1"/>
    <row r="47" ht="15" customHeight="1"/>
    <row r="48" ht="13.5" customHeight="1"/>
    <row r="49" ht="13.5" customHeight="1"/>
    <row r="50" ht="13.5" customHeight="1"/>
    <row r="51" ht="13.5" customHeight="1"/>
    <row r="52" ht="13.5" customHeight="1"/>
    <row r="53" spans="8:9" ht="13.5" customHeight="1">
      <c r="H53" s="24"/>
      <c r="I53" s="24"/>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7">
    <mergeCell ref="B7:H7"/>
    <mergeCell ref="B2:E3"/>
    <mergeCell ref="G2:H2"/>
    <mergeCell ref="G3:H3"/>
    <mergeCell ref="B4:E5"/>
    <mergeCell ref="G4:H4"/>
    <mergeCell ref="G5:H5"/>
  </mergeCells>
  <printOptions/>
  <pageMargins left="0.5905511811023623" right="0" top="0.3937007874015748" bottom="0.3937007874015748" header="0.5118110236220472" footer="0.5118110236220472"/>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H65"/>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2.57421875" style="23" customWidth="1"/>
    <col min="3" max="3" width="39.28125" style="23" customWidth="1"/>
    <col min="4" max="4" width="17.421875" style="23" customWidth="1"/>
    <col min="5" max="5" width="13.57421875" style="51" customWidth="1"/>
    <col min="6" max="6" width="22.00390625" style="23" customWidth="1"/>
    <col min="7" max="7" width="11.28125" style="23" customWidth="1"/>
    <col min="8" max="8" width="2.7109375" style="23" customWidth="1"/>
    <col min="9" max="16384" width="9.140625" style="23" customWidth="1"/>
  </cols>
  <sheetData>
    <row r="1" spans="1:7" ht="15.75" customHeight="1">
      <c r="A1" s="90"/>
      <c r="B1" s="90"/>
      <c r="C1" s="90"/>
      <c r="D1" s="90"/>
      <c r="E1" s="255"/>
      <c r="F1" s="90"/>
      <c r="G1" s="90"/>
    </row>
    <row r="2" spans="1:7" ht="27.75" customHeight="1">
      <c r="A2" s="90"/>
      <c r="B2" s="1379" t="s">
        <v>286</v>
      </c>
      <c r="C2" s="1379"/>
      <c r="D2" s="1379"/>
      <c r="E2" s="350" t="s">
        <v>287</v>
      </c>
      <c r="F2" s="257"/>
      <c r="G2" s="90"/>
    </row>
    <row r="3" spans="1:7" ht="22.5" customHeight="1">
      <c r="A3" s="90"/>
      <c r="B3" s="1379"/>
      <c r="C3" s="1379"/>
      <c r="D3" s="1379"/>
      <c r="E3" s="162" t="s">
        <v>130</v>
      </c>
      <c r="F3" s="85"/>
      <c r="G3" s="90"/>
    </row>
    <row r="4" spans="1:7" ht="16.5" customHeight="1">
      <c r="A4" s="90"/>
      <c r="B4" s="1420" t="s">
        <v>761</v>
      </c>
      <c r="C4" s="1420"/>
      <c r="D4" s="1420"/>
      <c r="E4" s="162" t="s">
        <v>289</v>
      </c>
      <c r="F4" s="122">
        <v>2</v>
      </c>
      <c r="G4" s="90"/>
    </row>
    <row r="5" spans="1:7" ht="16.5" customHeight="1">
      <c r="A5" s="90"/>
      <c r="B5" s="1420" t="s">
        <v>763</v>
      </c>
      <c r="C5" s="1420"/>
      <c r="D5" s="1420"/>
      <c r="E5" s="75" t="s">
        <v>917</v>
      </c>
      <c r="F5" s="123">
        <f ca="1">TODAY()</f>
        <v>42394</v>
      </c>
      <c r="G5" s="90"/>
    </row>
    <row r="6" spans="1:7" ht="16.5" customHeight="1">
      <c r="A6" s="90"/>
      <c r="B6" s="344"/>
      <c r="C6" s="344"/>
      <c r="D6" s="344"/>
      <c r="E6" s="89"/>
      <c r="F6" s="517"/>
      <c r="G6" s="90"/>
    </row>
    <row r="7" spans="1:7" ht="54" customHeight="1">
      <c r="A7" s="90"/>
      <c r="B7" s="1378" t="s">
        <v>313</v>
      </c>
      <c r="C7" s="1378"/>
      <c r="D7" s="1378"/>
      <c r="E7" s="1378"/>
      <c r="F7" s="1378"/>
      <c r="G7" s="90"/>
    </row>
    <row r="8" spans="1:7" ht="16.5" customHeight="1">
      <c r="A8" s="90"/>
      <c r="B8" s="1481" t="s">
        <v>712</v>
      </c>
      <c r="C8" s="1503"/>
      <c r="D8" s="1503"/>
      <c r="E8" s="1503"/>
      <c r="F8" s="1504"/>
      <c r="G8" s="90"/>
    </row>
    <row r="9" spans="1:7" ht="16.5" customHeight="1">
      <c r="A9" s="90"/>
      <c r="B9" s="137"/>
      <c r="C9" s="138" t="s">
        <v>764</v>
      </c>
      <c r="D9" s="651"/>
      <c r="E9" s="79"/>
      <c r="F9" s="652"/>
      <c r="G9" s="90"/>
    </row>
    <row r="10" spans="1:7" ht="13.5" customHeight="1">
      <c r="A10" s="90"/>
      <c r="B10" s="653"/>
      <c r="C10" s="388"/>
      <c r="D10" s="171"/>
      <c r="E10" s="171"/>
      <c r="F10" s="261"/>
      <c r="G10" s="90"/>
    </row>
    <row r="11" spans="1:7" ht="15.75" customHeight="1">
      <c r="A11" s="90"/>
      <c r="B11" s="1481" t="s">
        <v>314</v>
      </c>
      <c r="C11" s="1503"/>
      <c r="D11" s="1503"/>
      <c r="E11" s="1503"/>
      <c r="F11" s="1504"/>
      <c r="G11" s="90"/>
    </row>
    <row r="12" spans="1:8" ht="15" customHeight="1">
      <c r="A12" s="90"/>
      <c r="B12" s="137"/>
      <c r="C12" s="138" t="s">
        <v>765</v>
      </c>
      <c r="D12" s="79"/>
      <c r="E12" s="79"/>
      <c r="F12" s="151"/>
      <c r="G12" s="90"/>
      <c r="H12" s="39"/>
    </row>
    <row r="13" spans="1:8" s="26" customFormat="1" ht="15" customHeight="1">
      <c r="A13" s="270"/>
      <c r="B13" s="139" t="s">
        <v>396</v>
      </c>
      <c r="C13" s="132" t="s">
        <v>766</v>
      </c>
      <c r="D13" s="81"/>
      <c r="E13" s="81"/>
      <c r="F13" s="116"/>
      <c r="G13" s="90"/>
      <c r="H13" s="33"/>
    </row>
    <row r="14" spans="1:7" s="39" customFormat="1" ht="15" customHeight="1">
      <c r="A14" s="258"/>
      <c r="B14" s="139" t="s">
        <v>396</v>
      </c>
      <c r="C14" s="132" t="s">
        <v>767</v>
      </c>
      <c r="D14" s="81"/>
      <c r="E14" s="81"/>
      <c r="F14" s="116"/>
      <c r="G14" s="90"/>
    </row>
    <row r="15" spans="1:7" s="39" customFormat="1" ht="15" customHeight="1">
      <c r="A15" s="258"/>
      <c r="B15" s="654" t="s">
        <v>768</v>
      </c>
      <c r="C15" s="132" t="s">
        <v>769</v>
      </c>
      <c r="D15" s="81"/>
      <c r="E15" s="81"/>
      <c r="F15" s="116"/>
      <c r="G15" s="90"/>
    </row>
    <row r="16" spans="1:7" ht="15" customHeight="1">
      <c r="A16" s="90"/>
      <c r="B16" s="139" t="s">
        <v>393</v>
      </c>
      <c r="C16" s="132" t="s">
        <v>770</v>
      </c>
      <c r="D16" s="645">
        <f>D12-D13-D14</f>
        <v>0</v>
      </c>
      <c r="E16" s="645">
        <f>E12-E13-E14</f>
        <v>0</v>
      </c>
      <c r="F16" s="655">
        <f>F12-F13-F14</f>
        <v>0</v>
      </c>
      <c r="G16" s="90"/>
    </row>
    <row r="17" spans="1:7" ht="15" customHeight="1">
      <c r="A17" s="90"/>
      <c r="B17" s="139" t="s">
        <v>396</v>
      </c>
      <c r="C17" s="132" t="s">
        <v>771</v>
      </c>
      <c r="D17" s="81"/>
      <c r="E17" s="81"/>
      <c r="F17" s="116"/>
      <c r="G17" s="90"/>
    </row>
    <row r="18" spans="1:7" ht="15" customHeight="1">
      <c r="A18" s="90"/>
      <c r="B18" s="139" t="s">
        <v>393</v>
      </c>
      <c r="C18" s="132" t="s">
        <v>369</v>
      </c>
      <c r="D18" s="645">
        <f>D16-D17</f>
        <v>0</v>
      </c>
      <c r="E18" s="645">
        <f>E16-E17</f>
        <v>0</v>
      </c>
      <c r="F18" s="655">
        <f>F16-F17</f>
        <v>0</v>
      </c>
      <c r="G18" s="90"/>
    </row>
    <row r="19" spans="1:7" ht="15" customHeight="1">
      <c r="A19" s="90"/>
      <c r="B19" s="139"/>
      <c r="C19" s="132"/>
      <c r="D19" s="81"/>
      <c r="E19" s="81"/>
      <c r="F19" s="116"/>
      <c r="G19" s="90"/>
    </row>
    <row r="20" spans="1:7" ht="15" customHeight="1">
      <c r="A20" s="90"/>
      <c r="B20" s="139" t="s">
        <v>390</v>
      </c>
      <c r="C20" s="132" t="s">
        <v>772</v>
      </c>
      <c r="D20" s="81"/>
      <c r="E20" s="81"/>
      <c r="F20" s="116"/>
      <c r="G20" s="90"/>
    </row>
    <row r="21" spans="1:7" ht="15" customHeight="1">
      <c r="A21" s="90"/>
      <c r="B21" s="139" t="s">
        <v>396</v>
      </c>
      <c r="C21" s="132" t="s">
        <v>160</v>
      </c>
      <c r="D21" s="81"/>
      <c r="E21" s="81"/>
      <c r="F21" s="116"/>
      <c r="G21" s="90"/>
    </row>
    <row r="22" spans="1:7" ht="15" customHeight="1">
      <c r="A22" s="90"/>
      <c r="B22" s="139" t="s">
        <v>393</v>
      </c>
      <c r="C22" s="132" t="s">
        <v>369</v>
      </c>
      <c r="D22" s="645">
        <f>D20-D21</f>
        <v>0</v>
      </c>
      <c r="E22" s="645">
        <f>E20-E21</f>
        <v>0</v>
      </c>
      <c r="F22" s="655">
        <f>F20-F21</f>
        <v>0</v>
      </c>
      <c r="G22" s="90"/>
    </row>
    <row r="23" spans="1:7" ht="21" customHeight="1">
      <c r="A23" s="90"/>
      <c r="B23" s="653"/>
      <c r="C23" s="388"/>
      <c r="D23" s="171"/>
      <c r="E23" s="171"/>
      <c r="F23" s="261"/>
      <c r="G23" s="90"/>
    </row>
    <row r="24" spans="1:7" ht="15.75" customHeight="1">
      <c r="A24" s="90"/>
      <c r="B24" s="1481" t="s">
        <v>315</v>
      </c>
      <c r="C24" s="1565"/>
      <c r="D24" s="1565"/>
      <c r="E24" s="1565"/>
      <c r="F24" s="1566"/>
      <c r="G24" s="90"/>
    </row>
    <row r="25" spans="1:7" ht="15" customHeight="1">
      <c r="A25" s="90"/>
      <c r="B25" s="137"/>
      <c r="C25" s="138" t="s">
        <v>773</v>
      </c>
      <c r="D25" s="79"/>
      <c r="E25" s="79"/>
      <c r="F25" s="151"/>
      <c r="G25" s="90"/>
    </row>
    <row r="26" spans="1:7" ht="15" customHeight="1">
      <c r="A26" s="90"/>
      <c r="B26" s="139" t="s">
        <v>774</v>
      </c>
      <c r="C26" s="132" t="s">
        <v>764</v>
      </c>
      <c r="D26" s="81"/>
      <c r="E26" s="81"/>
      <c r="F26" s="116"/>
      <c r="G26" s="90"/>
    </row>
    <row r="27" spans="1:7" ht="15" customHeight="1">
      <c r="A27" s="90"/>
      <c r="B27" s="139" t="s">
        <v>393</v>
      </c>
      <c r="C27" s="132" t="s">
        <v>775</v>
      </c>
      <c r="D27" s="645">
        <f>D25*D26</f>
        <v>0</v>
      </c>
      <c r="E27" s="645">
        <f>E25*E26</f>
        <v>0</v>
      </c>
      <c r="F27" s="655">
        <f>F25*F26</f>
        <v>0</v>
      </c>
      <c r="G27" s="90"/>
    </row>
    <row r="28" spans="1:7" ht="15" customHeight="1">
      <c r="A28" s="90"/>
      <c r="B28" s="139" t="s">
        <v>390</v>
      </c>
      <c r="C28" s="132" t="s">
        <v>776</v>
      </c>
      <c r="D28" s="81"/>
      <c r="E28" s="81"/>
      <c r="F28" s="116"/>
      <c r="G28" s="90"/>
    </row>
    <row r="29" spans="1:7" ht="15" customHeight="1">
      <c r="A29" s="90"/>
      <c r="B29" s="139" t="s">
        <v>390</v>
      </c>
      <c r="C29" s="132" t="s">
        <v>777</v>
      </c>
      <c r="D29" s="81"/>
      <c r="E29" s="81"/>
      <c r="F29" s="116"/>
      <c r="G29" s="90"/>
    </row>
    <row r="30" spans="1:7" ht="15" customHeight="1">
      <c r="A30" s="90"/>
      <c r="B30" s="139" t="s">
        <v>396</v>
      </c>
      <c r="C30" s="132" t="s">
        <v>778</v>
      </c>
      <c r="D30" s="81"/>
      <c r="E30" s="81"/>
      <c r="F30" s="116"/>
      <c r="G30" s="90"/>
    </row>
    <row r="31" spans="1:7" ht="15" customHeight="1">
      <c r="A31" s="90"/>
      <c r="B31" s="654" t="s">
        <v>768</v>
      </c>
      <c r="C31" s="132" t="s">
        <v>779</v>
      </c>
      <c r="D31" s="81"/>
      <c r="E31" s="81"/>
      <c r="F31" s="116"/>
      <c r="G31" s="90"/>
    </row>
    <row r="32" spans="1:7" ht="15" customHeight="1">
      <c r="A32" s="90"/>
      <c r="B32" s="654" t="s">
        <v>768</v>
      </c>
      <c r="C32" s="132" t="s">
        <v>780</v>
      </c>
      <c r="D32" s="81"/>
      <c r="E32" s="81"/>
      <c r="F32" s="116"/>
      <c r="G32" s="90"/>
    </row>
    <row r="33" spans="1:7" ht="15" customHeight="1">
      <c r="A33" s="90"/>
      <c r="B33" s="139" t="s">
        <v>393</v>
      </c>
      <c r="C33" s="132" t="s">
        <v>300</v>
      </c>
      <c r="D33" s="645">
        <f>D27+D28+D29-D30-D31</f>
        <v>0</v>
      </c>
      <c r="E33" s="645">
        <f>E27+E28+E29-E30-E31</f>
        <v>0</v>
      </c>
      <c r="F33" s="655">
        <f>F27+F28+F29-F30-F31</f>
        <v>0</v>
      </c>
      <c r="G33" s="90"/>
    </row>
    <row r="34" spans="1:7" ht="15" customHeight="1">
      <c r="A34" s="90"/>
      <c r="B34" s="139" t="s">
        <v>396</v>
      </c>
      <c r="C34" s="132" t="s">
        <v>159</v>
      </c>
      <c r="D34" s="81"/>
      <c r="E34" s="81"/>
      <c r="F34" s="116"/>
      <c r="G34" s="90"/>
    </row>
    <row r="35" spans="1:7" ht="15" customHeight="1">
      <c r="A35" s="90"/>
      <c r="B35" s="653" t="s">
        <v>393</v>
      </c>
      <c r="C35" s="388" t="s">
        <v>369</v>
      </c>
      <c r="D35" s="646">
        <f>D33-D34</f>
        <v>0</v>
      </c>
      <c r="E35" s="646">
        <f>E33-E34</f>
        <v>0</v>
      </c>
      <c r="F35" s="656">
        <f>F33-F34</f>
        <v>0</v>
      </c>
      <c r="G35" s="90"/>
    </row>
    <row r="36" spans="1:7" ht="15" customHeight="1">
      <c r="A36" s="90"/>
      <c r="B36" s="90"/>
      <c r="C36" s="90"/>
      <c r="D36" s="326"/>
      <c r="E36" s="326"/>
      <c r="F36" s="326"/>
      <c r="G36" s="90"/>
    </row>
    <row r="37" spans="1:7" ht="15" customHeight="1">
      <c r="A37" s="90"/>
      <c r="B37" s="90"/>
      <c r="C37" s="90"/>
      <c r="D37" s="326"/>
      <c r="E37" s="326"/>
      <c r="F37" s="657"/>
      <c r="G37" s="90"/>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3.5" customHeight="1"/>
    <row r="59" ht="15" customHeight="1"/>
    <row r="60" ht="13.5" customHeight="1"/>
    <row r="61" ht="13.5" customHeight="1"/>
    <row r="62" ht="13.5" customHeight="1"/>
    <row r="63" ht="13.5" customHeight="1"/>
    <row r="64" ht="13.5" customHeight="1"/>
    <row r="65" spans="7:8" ht="13.5" customHeight="1">
      <c r="G65" s="24"/>
      <c r="H65" s="24"/>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mergeCells count="7">
    <mergeCell ref="B24:F24"/>
    <mergeCell ref="B2:D3"/>
    <mergeCell ref="B4:D4"/>
    <mergeCell ref="B5:D5"/>
    <mergeCell ref="B7:F7"/>
    <mergeCell ref="B8:F8"/>
    <mergeCell ref="B11:F11"/>
  </mergeCells>
  <printOptions/>
  <pageMargins left="0.5905511811023623" right="0"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1">
      <selection activeCell="A1" sqref="A1"/>
    </sheetView>
  </sheetViews>
  <sheetFormatPr defaultColWidth="9.140625" defaultRowHeight="12.75"/>
  <cols>
    <col min="1" max="1" width="2.28125" style="0" customWidth="1"/>
    <col min="2" max="2" width="24.7109375" style="0" customWidth="1"/>
    <col min="3" max="3" width="0" style="0" hidden="1" customWidth="1"/>
    <col min="4" max="4" width="18.00390625" style="0" customWidth="1"/>
    <col min="5" max="5" width="23.140625" style="0" customWidth="1"/>
    <col min="6" max="6" width="10.421875" style="0" customWidth="1"/>
    <col min="7" max="7" width="19.421875" style="0" customWidth="1"/>
  </cols>
  <sheetData>
    <row r="1" spans="1:7" s="2" customFormat="1" ht="15.75" customHeight="1">
      <c r="A1" s="90"/>
      <c r="B1" s="90"/>
      <c r="C1" s="90"/>
      <c r="D1" s="90"/>
      <c r="E1" s="90"/>
      <c r="F1" s="90"/>
      <c r="G1" s="135"/>
    </row>
    <row r="2" spans="1:7" s="2" customFormat="1" ht="15.75" customHeight="1">
      <c r="A2" s="90"/>
      <c r="B2" s="1567" t="s">
        <v>757</v>
      </c>
      <c r="C2" s="1567"/>
      <c r="D2" s="1567"/>
      <c r="E2" s="1567"/>
      <c r="F2" s="658" t="s">
        <v>287</v>
      </c>
      <c r="G2" s="659"/>
    </row>
    <row r="3" spans="1:7" s="2" customFormat="1" ht="15.75" customHeight="1">
      <c r="A3" s="90"/>
      <c r="B3" s="1567"/>
      <c r="C3" s="1567"/>
      <c r="D3" s="1567"/>
      <c r="E3" s="1567"/>
      <c r="F3" s="660" t="s">
        <v>130</v>
      </c>
      <c r="G3" s="661"/>
    </row>
    <row r="4" spans="1:7" s="2" customFormat="1" ht="15.75" customHeight="1">
      <c r="A4" s="90"/>
      <c r="B4" s="1568" t="s">
        <v>761</v>
      </c>
      <c r="C4" s="1568"/>
      <c r="D4" s="1568"/>
      <c r="E4" s="1568"/>
      <c r="F4" s="660" t="s">
        <v>289</v>
      </c>
      <c r="G4" s="662">
        <v>3</v>
      </c>
    </row>
    <row r="5" spans="1:7" s="2" customFormat="1" ht="16.5" customHeight="1">
      <c r="A5" s="90"/>
      <c r="B5" s="1568" t="s">
        <v>781</v>
      </c>
      <c r="C5" s="1568"/>
      <c r="D5" s="1568"/>
      <c r="E5" s="1568"/>
      <c r="F5" s="663" t="s">
        <v>917</v>
      </c>
      <c r="G5" s="664">
        <f ca="1">TODAY()</f>
        <v>42394</v>
      </c>
    </row>
    <row r="6" spans="1:7" s="2" customFormat="1" ht="16.5" customHeight="1">
      <c r="A6" s="90"/>
      <c r="B6" s="344"/>
      <c r="C6" s="344"/>
      <c r="D6" s="344"/>
      <c r="E6" s="344"/>
      <c r="F6" s="90"/>
      <c r="G6" s="90"/>
    </row>
    <row r="7" spans="1:7" s="2" customFormat="1" ht="16.5" customHeight="1">
      <c r="A7" s="90"/>
      <c r="B7" s="1403" t="s">
        <v>938</v>
      </c>
      <c r="C7" s="1403"/>
      <c r="D7" s="1403"/>
      <c r="E7" s="1403"/>
      <c r="F7" s="1403"/>
      <c r="G7" s="1403"/>
    </row>
    <row r="8" spans="1:7" s="2" customFormat="1" ht="16.5" customHeight="1">
      <c r="A8" s="90"/>
      <c r="B8" s="1403"/>
      <c r="C8" s="1403"/>
      <c r="D8" s="1403"/>
      <c r="E8" s="1403"/>
      <c r="F8" s="1403"/>
      <c r="G8" s="1403"/>
    </row>
    <row r="9" spans="1:7" s="2" customFormat="1" ht="16.5" customHeight="1">
      <c r="A9" s="90"/>
      <c r="B9" s="1403"/>
      <c r="C9" s="1403"/>
      <c r="D9" s="1403"/>
      <c r="E9" s="1403"/>
      <c r="F9" s="1403"/>
      <c r="G9" s="1403"/>
    </row>
    <row r="10" spans="1:7" s="2" customFormat="1" ht="16.5" customHeight="1">
      <c r="A10" s="90"/>
      <c r="B10" s="1403"/>
      <c r="C10" s="1403"/>
      <c r="D10" s="1403"/>
      <c r="E10" s="1403"/>
      <c r="F10" s="1403"/>
      <c r="G10" s="1403"/>
    </row>
    <row r="11" spans="1:7" s="2" customFormat="1" ht="16.5" customHeight="1">
      <c r="A11" s="90"/>
      <c r="B11" s="1403"/>
      <c r="C11" s="1403"/>
      <c r="D11" s="1403"/>
      <c r="E11" s="1403"/>
      <c r="F11" s="1403"/>
      <c r="G11" s="1403"/>
    </row>
    <row r="12" spans="1:7" s="2" customFormat="1" ht="16.5" customHeight="1">
      <c r="A12" s="90"/>
      <c r="B12" s="90"/>
      <c r="C12" s="90"/>
      <c r="D12" s="90"/>
      <c r="E12" s="90"/>
      <c r="F12" s="90"/>
      <c r="G12" s="90"/>
    </row>
    <row r="13" spans="1:7" s="2" customFormat="1" ht="16.5" customHeight="1">
      <c r="A13" s="90"/>
      <c r="B13" s="360" t="s">
        <v>287</v>
      </c>
      <c r="C13" s="138"/>
      <c r="D13" s="79"/>
      <c r="E13" s="79"/>
      <c r="F13" s="665"/>
      <c r="G13" s="666"/>
    </row>
    <row r="14" spans="1:7" ht="12.75">
      <c r="A14" s="90"/>
      <c r="B14" s="139" t="s">
        <v>782</v>
      </c>
      <c r="C14" s="132"/>
      <c r="D14" s="81"/>
      <c r="E14" s="81"/>
      <c r="F14" s="667"/>
      <c r="G14" s="668"/>
    </row>
    <row r="15" spans="1:7" ht="12.75">
      <c r="A15" s="90"/>
      <c r="B15" s="139" t="s">
        <v>764</v>
      </c>
      <c r="C15" s="132"/>
      <c r="D15" s="81"/>
      <c r="E15" s="81"/>
      <c r="F15" s="667"/>
      <c r="G15" s="668"/>
    </row>
    <row r="16" spans="1:7" ht="12.75">
      <c r="A16" s="90"/>
      <c r="B16" s="139" t="s">
        <v>783</v>
      </c>
      <c r="C16" s="132"/>
      <c r="D16" s="81"/>
      <c r="E16" s="81"/>
      <c r="F16" s="667"/>
      <c r="G16" s="668"/>
    </row>
    <row r="17" spans="1:7" ht="12.75">
      <c r="A17" s="90"/>
      <c r="B17" s="139" t="s">
        <v>784</v>
      </c>
      <c r="C17" s="132"/>
      <c r="D17" s="81"/>
      <c r="E17" s="81"/>
      <c r="F17" s="667"/>
      <c r="G17" s="668"/>
    </row>
    <row r="18" spans="1:7" ht="12.75">
      <c r="A18" s="90"/>
      <c r="B18" s="139" t="s">
        <v>785</v>
      </c>
      <c r="C18" s="132"/>
      <c r="D18" s="81"/>
      <c r="E18" s="81"/>
      <c r="F18" s="667"/>
      <c r="G18" s="668"/>
    </row>
    <row r="19" spans="1:7" ht="12.75">
      <c r="A19" s="90"/>
      <c r="B19" s="139" t="s">
        <v>786</v>
      </c>
      <c r="C19" s="132"/>
      <c r="D19" s="81"/>
      <c r="E19" s="81"/>
      <c r="F19" s="667"/>
      <c r="G19" s="668"/>
    </row>
    <row r="20" spans="1:7" ht="12.75">
      <c r="A20" s="90"/>
      <c r="B20" s="139"/>
      <c r="C20" s="132"/>
      <c r="D20" s="81"/>
      <c r="E20" s="81"/>
      <c r="F20" s="667"/>
      <c r="G20" s="668"/>
    </row>
    <row r="21" spans="1:7" ht="12.75">
      <c r="A21" s="90"/>
      <c r="B21" s="139"/>
      <c r="C21" s="132"/>
      <c r="D21" s="81"/>
      <c r="E21" s="81"/>
      <c r="F21" s="667"/>
      <c r="G21" s="668"/>
    </row>
    <row r="22" spans="1:7" ht="12.75">
      <c r="A22" s="90"/>
      <c r="B22" s="139" t="s">
        <v>787</v>
      </c>
      <c r="C22" s="132"/>
      <c r="D22" s="81"/>
      <c r="E22" s="81"/>
      <c r="F22" s="667"/>
      <c r="G22" s="668"/>
    </row>
    <row r="23" spans="1:7" ht="12.75">
      <c r="A23" s="90"/>
      <c r="B23" s="139" t="s">
        <v>788</v>
      </c>
      <c r="C23" s="132"/>
      <c r="D23" s="81"/>
      <c r="E23" s="81"/>
      <c r="F23" s="667"/>
      <c r="G23" s="668"/>
    </row>
    <row r="24" spans="1:7" ht="12.75">
      <c r="A24" s="90"/>
      <c r="B24" s="139" t="s">
        <v>789</v>
      </c>
      <c r="C24" s="132"/>
      <c r="D24" s="81"/>
      <c r="E24" s="81"/>
      <c r="F24" s="667"/>
      <c r="G24" s="668"/>
    </row>
    <row r="25" spans="1:7" ht="12.75">
      <c r="A25" s="90"/>
      <c r="B25" s="139" t="s">
        <v>790</v>
      </c>
      <c r="C25" s="132"/>
      <c r="D25" s="81"/>
      <c r="E25" s="81"/>
      <c r="F25" s="667"/>
      <c r="G25" s="668"/>
    </row>
    <row r="26" spans="1:7" ht="12.75">
      <c r="A26" s="90"/>
      <c r="B26" s="139" t="s">
        <v>791</v>
      </c>
      <c r="C26" s="132"/>
      <c r="D26" s="81"/>
      <c r="E26" s="81"/>
      <c r="F26" s="667"/>
      <c r="G26" s="668"/>
    </row>
    <row r="27" spans="1:7" ht="12.75">
      <c r="A27" s="90"/>
      <c r="B27" s="139" t="s">
        <v>792</v>
      </c>
      <c r="C27" s="132"/>
      <c r="D27" s="81"/>
      <c r="E27" s="81"/>
      <c r="F27" s="667"/>
      <c r="G27" s="668"/>
    </row>
    <row r="28" spans="1:7" ht="12.75">
      <c r="A28" s="90"/>
      <c r="B28" s="139"/>
      <c r="C28" s="132"/>
      <c r="D28" s="81"/>
      <c r="E28" s="81"/>
      <c r="F28" s="667"/>
      <c r="G28" s="668"/>
    </row>
    <row r="29" spans="1:7" ht="12.75">
      <c r="A29" s="90"/>
      <c r="B29" s="139" t="s">
        <v>793</v>
      </c>
      <c r="C29" s="132"/>
      <c r="D29" s="81"/>
      <c r="E29" s="81"/>
      <c r="F29" s="667"/>
      <c r="G29" s="668"/>
    </row>
    <row r="30" spans="1:7" ht="12.75">
      <c r="A30" s="90"/>
      <c r="B30" s="139" t="s">
        <v>794</v>
      </c>
      <c r="C30" s="132"/>
      <c r="D30" s="81"/>
      <c r="E30" s="81"/>
      <c r="F30" s="667"/>
      <c r="G30" s="668"/>
    </row>
    <row r="31" spans="1:7" ht="12.75">
      <c r="A31" s="90"/>
      <c r="B31" s="139" t="s">
        <v>795</v>
      </c>
      <c r="C31" s="132"/>
      <c r="D31" s="81"/>
      <c r="E31" s="81"/>
      <c r="F31" s="667"/>
      <c r="G31" s="668"/>
    </row>
    <row r="32" spans="1:7" ht="12.75">
      <c r="A32" s="90"/>
      <c r="B32" s="653" t="s">
        <v>796</v>
      </c>
      <c r="C32" s="388"/>
      <c r="D32" s="171"/>
      <c r="E32" s="171"/>
      <c r="F32" s="669"/>
      <c r="G32" s="670"/>
    </row>
    <row r="33" spans="1:7" ht="12.75">
      <c r="A33" s="90"/>
      <c r="B33" s="90"/>
      <c r="C33" s="90"/>
      <c r="D33" s="90"/>
      <c r="E33" s="90"/>
      <c r="F33" s="90"/>
      <c r="G33" s="90"/>
    </row>
    <row r="34" spans="1:7" ht="12.75">
      <c r="A34" s="90"/>
      <c r="B34" s="90"/>
      <c r="C34" s="90"/>
      <c r="D34" s="90"/>
      <c r="E34" s="90"/>
      <c r="F34" s="90"/>
      <c r="G34" s="90"/>
    </row>
    <row r="35" spans="1:7" ht="12.75">
      <c r="A35" s="90"/>
      <c r="B35" s="90"/>
      <c r="C35" s="90"/>
      <c r="D35" s="90"/>
      <c r="E35" s="90"/>
      <c r="F35" s="90"/>
      <c r="G35" s="90"/>
    </row>
  </sheetData>
  <sheetProtection/>
  <mergeCells count="4">
    <mergeCell ref="B2:E3"/>
    <mergeCell ref="B4:E4"/>
    <mergeCell ref="B5:E5"/>
    <mergeCell ref="B7:G11"/>
  </mergeCells>
  <printOptions/>
  <pageMargins left="0.75" right="0.75" top="1" bottom="1" header="0.5" footer="0.5"/>
  <pageSetup fitToHeight="1" fitToWidth="1" horizontalDpi="600" verticalDpi="600" orientation="landscape"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B1:H34"/>
  <sheetViews>
    <sheetView showGridLines="0" zoomScalePageLayoutView="0" workbookViewId="0" topLeftCell="A1">
      <selection activeCell="A1" sqref="A1"/>
    </sheetView>
  </sheetViews>
  <sheetFormatPr defaultColWidth="9.140625" defaultRowHeight="12.75"/>
  <cols>
    <col min="1" max="1" width="2.28125" style="23" customWidth="1"/>
    <col min="2" max="2" width="23.00390625" style="23" customWidth="1"/>
    <col min="3" max="3" width="7.140625" style="23" customWidth="1"/>
    <col min="4" max="4" width="5.7109375" style="23" customWidth="1"/>
    <col min="5" max="5" width="13.7109375" style="23" customWidth="1"/>
    <col min="6" max="6" width="6.00390625" style="23" customWidth="1"/>
    <col min="7" max="7" width="13.00390625" style="23" customWidth="1"/>
    <col min="8" max="8" width="24.28125" style="23" customWidth="1"/>
    <col min="9" max="9" width="15.421875" style="23" customWidth="1"/>
    <col min="10" max="16384" width="9.140625" style="23" customWidth="1"/>
  </cols>
  <sheetData>
    <row r="1" ht="15.75" customHeight="1">
      <c r="H1" s="37"/>
    </row>
    <row r="2" spans="2:8" ht="27.75" customHeight="1">
      <c r="B2" s="1524" t="s">
        <v>286</v>
      </c>
      <c r="C2" s="1524"/>
      <c r="D2" s="1524"/>
      <c r="E2" s="580" t="s">
        <v>287</v>
      </c>
      <c r="F2" s="1559"/>
      <c r="G2" s="1559"/>
      <c r="H2" s="1560"/>
    </row>
    <row r="3" spans="2:8" ht="22.5" customHeight="1">
      <c r="B3" s="1524"/>
      <c r="C3" s="1524"/>
      <c r="D3" s="1524"/>
      <c r="E3" s="162" t="s">
        <v>130</v>
      </c>
      <c r="F3" s="1467"/>
      <c r="G3" s="1467"/>
      <c r="H3" s="1468"/>
    </row>
    <row r="4" spans="2:8" ht="16.5" customHeight="1">
      <c r="B4" s="1525" t="s">
        <v>939</v>
      </c>
      <c r="C4" s="1525"/>
      <c r="D4" s="1525"/>
      <c r="E4" s="162" t="s">
        <v>289</v>
      </c>
      <c r="F4" s="1412">
        <v>1</v>
      </c>
      <c r="G4" s="1412"/>
      <c r="H4" s="1413"/>
    </row>
    <row r="5" spans="2:8" ht="16.5" customHeight="1">
      <c r="B5" s="1525"/>
      <c r="C5" s="1525"/>
      <c r="D5" s="1525"/>
      <c r="E5" s="75" t="s">
        <v>917</v>
      </c>
      <c r="F5" s="1414">
        <f ca="1">TODAY()</f>
        <v>42394</v>
      </c>
      <c r="G5" s="1475"/>
      <c r="H5" s="1451"/>
    </row>
    <row r="6" spans="2:8" ht="16.5" customHeight="1">
      <c r="B6" s="344"/>
      <c r="C6" s="344"/>
      <c r="D6" s="344"/>
      <c r="E6" s="89"/>
      <c r="F6" s="89"/>
      <c r="G6" s="89"/>
      <c r="H6" s="517"/>
    </row>
    <row r="7" spans="2:8" ht="31.5" customHeight="1">
      <c r="B7" s="1378" t="s">
        <v>868</v>
      </c>
      <c r="C7" s="1378"/>
      <c r="D7" s="1378"/>
      <c r="E7" s="1378"/>
      <c r="F7" s="1378"/>
      <c r="G7" s="1378"/>
      <c r="H7" s="1378"/>
    </row>
    <row r="8" spans="2:8" s="26" customFormat="1" ht="47.25" customHeight="1">
      <c r="B8" s="633" t="s">
        <v>719</v>
      </c>
      <c r="C8" s="671" t="s">
        <v>720</v>
      </c>
      <c r="D8" s="671"/>
      <c r="E8" s="671"/>
      <c r="F8" s="1569" t="s">
        <v>721</v>
      </c>
      <c r="G8" s="1570"/>
      <c r="H8" s="125" t="s">
        <v>722</v>
      </c>
    </row>
    <row r="9" spans="2:8" ht="15">
      <c r="B9" s="672"/>
      <c r="C9" s="113" t="s">
        <v>341</v>
      </c>
      <c r="D9" s="113" t="s">
        <v>301</v>
      </c>
      <c r="E9" s="113" t="s">
        <v>297</v>
      </c>
      <c r="F9" s="113" t="s">
        <v>301</v>
      </c>
      <c r="G9" s="113" t="s">
        <v>297</v>
      </c>
      <c r="H9" s="673" t="s">
        <v>297</v>
      </c>
    </row>
    <row r="10" spans="2:8" ht="15">
      <c r="B10" s="595"/>
      <c r="C10" s="81"/>
      <c r="D10" s="511"/>
      <c r="E10" s="674">
        <f aca="true" t="shared" si="0" ref="E10:E30">C10*D10</f>
        <v>0</v>
      </c>
      <c r="F10" s="511"/>
      <c r="G10" s="674">
        <f aca="true" t="shared" si="1" ref="G10:G30">IF(F10=0,C10,C10*F10)</f>
        <v>0</v>
      </c>
      <c r="H10" s="675">
        <f aca="true" t="shared" si="2" ref="H10:H30">IF(E10&lt;G10,E10,G10)</f>
        <v>0</v>
      </c>
    </row>
    <row r="11" spans="2:8" ht="15">
      <c r="B11" s="595"/>
      <c r="C11" s="81"/>
      <c r="D11" s="511"/>
      <c r="E11" s="674">
        <f t="shared" si="0"/>
        <v>0</v>
      </c>
      <c r="F11" s="511"/>
      <c r="G11" s="674">
        <f t="shared" si="1"/>
        <v>0</v>
      </c>
      <c r="H11" s="675">
        <f t="shared" si="2"/>
        <v>0</v>
      </c>
    </row>
    <row r="12" spans="2:8" ht="15">
      <c r="B12" s="595"/>
      <c r="C12" s="81"/>
      <c r="D12" s="511"/>
      <c r="E12" s="674">
        <f t="shared" si="0"/>
        <v>0</v>
      </c>
      <c r="F12" s="511"/>
      <c r="G12" s="674">
        <f t="shared" si="1"/>
        <v>0</v>
      </c>
      <c r="H12" s="675">
        <f t="shared" si="2"/>
        <v>0</v>
      </c>
    </row>
    <row r="13" spans="2:8" ht="15">
      <c r="B13" s="595"/>
      <c r="C13" s="81"/>
      <c r="D13" s="511"/>
      <c r="E13" s="674">
        <f t="shared" si="0"/>
        <v>0</v>
      </c>
      <c r="F13" s="511"/>
      <c r="G13" s="674">
        <f t="shared" si="1"/>
        <v>0</v>
      </c>
      <c r="H13" s="675">
        <f t="shared" si="2"/>
        <v>0</v>
      </c>
    </row>
    <row r="14" spans="2:8" ht="15">
      <c r="B14" s="595"/>
      <c r="C14" s="81"/>
      <c r="D14" s="511"/>
      <c r="E14" s="674">
        <f t="shared" si="0"/>
        <v>0</v>
      </c>
      <c r="F14" s="511"/>
      <c r="G14" s="674">
        <f t="shared" si="1"/>
        <v>0</v>
      </c>
      <c r="H14" s="675">
        <f t="shared" si="2"/>
        <v>0</v>
      </c>
    </row>
    <row r="15" spans="2:8" ht="15">
      <c r="B15" s="595"/>
      <c r="C15" s="81"/>
      <c r="D15" s="511"/>
      <c r="E15" s="674">
        <f t="shared" si="0"/>
        <v>0</v>
      </c>
      <c r="F15" s="511"/>
      <c r="G15" s="674">
        <f t="shared" si="1"/>
        <v>0</v>
      </c>
      <c r="H15" s="675">
        <f t="shared" si="2"/>
        <v>0</v>
      </c>
    </row>
    <row r="16" spans="2:8" ht="15">
      <c r="B16" s="595"/>
      <c r="C16" s="81"/>
      <c r="D16" s="511"/>
      <c r="E16" s="674">
        <f t="shared" si="0"/>
        <v>0</v>
      </c>
      <c r="F16" s="511"/>
      <c r="G16" s="674">
        <f t="shared" si="1"/>
        <v>0</v>
      </c>
      <c r="H16" s="675">
        <f t="shared" si="2"/>
        <v>0</v>
      </c>
    </row>
    <row r="17" spans="2:8" ht="15">
      <c r="B17" s="595"/>
      <c r="C17" s="81"/>
      <c r="D17" s="511"/>
      <c r="E17" s="674">
        <f t="shared" si="0"/>
        <v>0</v>
      </c>
      <c r="F17" s="511"/>
      <c r="G17" s="674">
        <f t="shared" si="1"/>
        <v>0</v>
      </c>
      <c r="H17" s="675">
        <f t="shared" si="2"/>
        <v>0</v>
      </c>
    </row>
    <row r="18" spans="2:8" ht="15">
      <c r="B18" s="595"/>
      <c r="C18" s="81"/>
      <c r="D18" s="511"/>
      <c r="E18" s="674">
        <f t="shared" si="0"/>
        <v>0</v>
      </c>
      <c r="F18" s="511"/>
      <c r="G18" s="674">
        <f t="shared" si="1"/>
        <v>0</v>
      </c>
      <c r="H18" s="675">
        <f t="shared" si="2"/>
        <v>0</v>
      </c>
    </row>
    <row r="19" spans="2:8" ht="15">
      <c r="B19" s="595"/>
      <c r="C19" s="81"/>
      <c r="D19" s="511"/>
      <c r="E19" s="674">
        <f t="shared" si="0"/>
        <v>0</v>
      </c>
      <c r="F19" s="511"/>
      <c r="G19" s="674">
        <f t="shared" si="1"/>
        <v>0</v>
      </c>
      <c r="H19" s="675">
        <f t="shared" si="2"/>
        <v>0</v>
      </c>
    </row>
    <row r="20" spans="2:8" ht="15">
      <c r="B20" s="595"/>
      <c r="C20" s="81"/>
      <c r="D20" s="511"/>
      <c r="E20" s="674">
        <f t="shared" si="0"/>
        <v>0</v>
      </c>
      <c r="F20" s="511"/>
      <c r="G20" s="674">
        <f t="shared" si="1"/>
        <v>0</v>
      </c>
      <c r="H20" s="675">
        <f t="shared" si="2"/>
        <v>0</v>
      </c>
    </row>
    <row r="21" spans="2:8" ht="15">
      <c r="B21" s="595"/>
      <c r="C21" s="81"/>
      <c r="D21" s="511"/>
      <c r="E21" s="674">
        <f t="shared" si="0"/>
        <v>0</v>
      </c>
      <c r="F21" s="511"/>
      <c r="G21" s="674">
        <f t="shared" si="1"/>
        <v>0</v>
      </c>
      <c r="H21" s="675">
        <f t="shared" si="2"/>
        <v>0</v>
      </c>
    </row>
    <row r="22" spans="2:8" ht="15">
      <c r="B22" s="595"/>
      <c r="C22" s="81"/>
      <c r="D22" s="511"/>
      <c r="E22" s="674">
        <f t="shared" si="0"/>
        <v>0</v>
      </c>
      <c r="F22" s="511"/>
      <c r="G22" s="674">
        <f t="shared" si="1"/>
        <v>0</v>
      </c>
      <c r="H22" s="675">
        <f t="shared" si="2"/>
        <v>0</v>
      </c>
    </row>
    <row r="23" spans="2:8" ht="15">
      <c r="B23" s="595"/>
      <c r="C23" s="81"/>
      <c r="D23" s="511"/>
      <c r="E23" s="674">
        <f t="shared" si="0"/>
        <v>0</v>
      </c>
      <c r="F23" s="511"/>
      <c r="G23" s="674">
        <f t="shared" si="1"/>
        <v>0</v>
      </c>
      <c r="H23" s="675">
        <f t="shared" si="2"/>
        <v>0</v>
      </c>
    </row>
    <row r="24" spans="2:8" ht="15">
      <c r="B24" s="595"/>
      <c r="C24" s="81"/>
      <c r="D24" s="511"/>
      <c r="E24" s="674">
        <f t="shared" si="0"/>
        <v>0</v>
      </c>
      <c r="F24" s="511"/>
      <c r="G24" s="674">
        <f t="shared" si="1"/>
        <v>0</v>
      </c>
      <c r="H24" s="675">
        <f t="shared" si="2"/>
        <v>0</v>
      </c>
    </row>
    <row r="25" spans="2:8" ht="15">
      <c r="B25" s="595"/>
      <c r="C25" s="81"/>
      <c r="D25" s="511"/>
      <c r="E25" s="674">
        <f t="shared" si="0"/>
        <v>0</v>
      </c>
      <c r="F25" s="511"/>
      <c r="G25" s="674">
        <f t="shared" si="1"/>
        <v>0</v>
      </c>
      <c r="H25" s="675">
        <f t="shared" si="2"/>
        <v>0</v>
      </c>
    </row>
    <row r="26" spans="2:8" ht="15">
      <c r="B26" s="595"/>
      <c r="C26" s="81"/>
      <c r="D26" s="511"/>
      <c r="E26" s="674">
        <f t="shared" si="0"/>
        <v>0</v>
      </c>
      <c r="F26" s="511"/>
      <c r="G26" s="674">
        <f t="shared" si="1"/>
        <v>0</v>
      </c>
      <c r="H26" s="675">
        <f t="shared" si="2"/>
        <v>0</v>
      </c>
    </row>
    <row r="27" spans="2:8" ht="15">
      <c r="B27" s="595"/>
      <c r="C27" s="81"/>
      <c r="D27" s="511"/>
      <c r="E27" s="674">
        <f t="shared" si="0"/>
        <v>0</v>
      </c>
      <c r="F27" s="511"/>
      <c r="G27" s="674">
        <f t="shared" si="1"/>
        <v>0</v>
      </c>
      <c r="H27" s="675">
        <f t="shared" si="2"/>
        <v>0</v>
      </c>
    </row>
    <row r="28" spans="2:8" ht="15">
      <c r="B28" s="595"/>
      <c r="C28" s="81"/>
      <c r="D28" s="511"/>
      <c r="E28" s="674">
        <f t="shared" si="0"/>
        <v>0</v>
      </c>
      <c r="F28" s="511"/>
      <c r="G28" s="674">
        <f t="shared" si="1"/>
        <v>0</v>
      </c>
      <c r="H28" s="675">
        <f t="shared" si="2"/>
        <v>0</v>
      </c>
    </row>
    <row r="29" spans="2:8" ht="15">
      <c r="B29" s="595"/>
      <c r="C29" s="81"/>
      <c r="D29" s="511"/>
      <c r="E29" s="674">
        <f t="shared" si="0"/>
        <v>0</v>
      </c>
      <c r="F29" s="511"/>
      <c r="G29" s="674">
        <f t="shared" si="1"/>
        <v>0</v>
      </c>
      <c r="H29" s="675">
        <f t="shared" si="2"/>
        <v>0</v>
      </c>
    </row>
    <row r="30" spans="2:8" ht="15">
      <c r="B30" s="598"/>
      <c r="C30" s="171"/>
      <c r="D30" s="512"/>
      <c r="E30" s="676">
        <f t="shared" si="0"/>
        <v>0</v>
      </c>
      <c r="F30" s="512"/>
      <c r="G30" s="676">
        <f t="shared" si="1"/>
        <v>0</v>
      </c>
      <c r="H30" s="677">
        <f t="shared" si="2"/>
        <v>0</v>
      </c>
    </row>
    <row r="31" spans="2:8" ht="15">
      <c r="B31" s="118"/>
      <c r="C31" s="118"/>
      <c r="D31" s="118"/>
      <c r="E31" s="118"/>
      <c r="F31" s="118"/>
      <c r="G31" s="119" t="s">
        <v>300</v>
      </c>
      <c r="H31" s="678">
        <f>SUM(H10:H30)</f>
        <v>0</v>
      </c>
    </row>
    <row r="32" spans="2:8" ht="15">
      <c r="B32" s="89"/>
      <c r="C32" s="89"/>
      <c r="D32" s="89"/>
      <c r="E32" s="89"/>
      <c r="F32" s="89"/>
      <c r="G32" s="106" t="s">
        <v>161</v>
      </c>
      <c r="H32" s="174"/>
    </row>
    <row r="33" spans="2:8" ht="15">
      <c r="B33" s="89"/>
      <c r="C33" s="89"/>
      <c r="D33" s="89"/>
      <c r="E33" s="89"/>
      <c r="F33" s="89"/>
      <c r="G33" s="106" t="s">
        <v>797</v>
      </c>
      <c r="H33" s="678">
        <f>H31-H32</f>
        <v>0</v>
      </c>
    </row>
    <row r="34" spans="2:8" ht="15">
      <c r="B34" s="24"/>
      <c r="C34" s="24"/>
      <c r="D34" s="24"/>
      <c r="E34" s="24"/>
      <c r="F34" s="24"/>
      <c r="G34" s="24"/>
      <c r="H34" s="24"/>
    </row>
  </sheetData>
  <sheetProtection/>
  <mergeCells count="8">
    <mergeCell ref="B7:H7"/>
    <mergeCell ref="F8:G8"/>
    <mergeCell ref="B2:D3"/>
    <mergeCell ref="F2:H2"/>
    <mergeCell ref="F3:H3"/>
    <mergeCell ref="B4:D5"/>
    <mergeCell ref="F4:H4"/>
    <mergeCell ref="F5:H5"/>
  </mergeCells>
  <printOptions/>
  <pageMargins left="0.75" right="0.75" top="1" bottom="1" header="0.5" footer="0.5"/>
  <pageSetup fitToHeight="1" fitToWidth="1"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A1:H46"/>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9.8515625" style="23" customWidth="1"/>
    <col min="3" max="3" width="9.7109375" style="23" customWidth="1"/>
    <col min="4" max="4" width="40.57421875" style="23" customWidth="1"/>
    <col min="5" max="6" width="13.28125" style="23" customWidth="1"/>
    <col min="7" max="7" width="13.00390625" style="23" customWidth="1"/>
    <col min="8" max="8" width="0" style="23" hidden="1" customWidth="1"/>
    <col min="9" max="16384" width="9.140625" style="23" customWidth="1"/>
  </cols>
  <sheetData>
    <row r="1" spans="1:6" ht="15.75" customHeight="1">
      <c r="A1" s="90"/>
      <c r="B1" s="224"/>
      <c r="C1" s="224"/>
      <c r="D1" s="224"/>
      <c r="E1" s="225"/>
      <c r="F1" s="224"/>
    </row>
    <row r="2" spans="1:6" ht="27.75" customHeight="1">
      <c r="A2" s="90"/>
      <c r="B2" s="1588" t="s">
        <v>199</v>
      </c>
      <c r="C2" s="1588"/>
      <c r="D2" s="1588"/>
      <c r="E2" s="226" t="s">
        <v>287</v>
      </c>
      <c r="F2" s="227"/>
    </row>
    <row r="3" spans="1:6" ht="15.75" customHeight="1">
      <c r="A3" s="90"/>
      <c r="B3" s="1588"/>
      <c r="C3" s="1588"/>
      <c r="D3" s="1588"/>
      <c r="E3" s="228" t="s">
        <v>130</v>
      </c>
      <c r="F3" s="86"/>
    </row>
    <row r="4" spans="1:6" ht="15.75" customHeight="1">
      <c r="A4" s="90"/>
      <c r="B4" s="1589" t="s">
        <v>423</v>
      </c>
      <c r="C4" s="1589"/>
      <c r="D4" s="1589"/>
      <c r="E4" s="228" t="s">
        <v>289</v>
      </c>
      <c r="F4" s="86">
        <v>1</v>
      </c>
    </row>
    <row r="5" spans="1:6" ht="16.5" customHeight="1">
      <c r="A5" s="90"/>
      <c r="B5" s="1589"/>
      <c r="C5" s="1589"/>
      <c r="D5" s="1589"/>
      <c r="E5" s="229" t="s">
        <v>917</v>
      </c>
      <c r="F5" s="123">
        <f ca="1">TODAY()</f>
        <v>42394</v>
      </c>
    </row>
    <row r="6" spans="1:6" ht="16.5" customHeight="1">
      <c r="A6" s="90"/>
      <c r="B6" s="225"/>
      <c r="C6" s="175"/>
      <c r="D6" s="175"/>
      <c r="E6" s="175"/>
      <c r="F6" s="76"/>
    </row>
    <row r="7" spans="1:6" ht="49.5" customHeight="1">
      <c r="A7" s="90"/>
      <c r="B7" s="1590" t="s">
        <v>223</v>
      </c>
      <c r="C7" s="1493"/>
      <c r="D7" s="1493"/>
      <c r="E7" s="1493"/>
      <c r="F7" s="1493"/>
    </row>
    <row r="8" spans="1:6" ht="15" customHeight="1">
      <c r="A8" s="90"/>
      <c r="B8" s="1591" t="s">
        <v>424</v>
      </c>
      <c r="C8" s="1592"/>
      <c r="D8" s="1592"/>
      <c r="E8" s="1592"/>
      <c r="F8" s="1592"/>
    </row>
    <row r="9" spans="1:6" ht="13.5" customHeight="1">
      <c r="A9" s="90"/>
      <c r="B9" s="224"/>
      <c r="C9" s="224"/>
      <c r="D9" s="224"/>
      <c r="E9" s="230"/>
      <c r="F9" s="231"/>
    </row>
    <row r="10" spans="1:6" ht="15" customHeight="1">
      <c r="A10" s="90"/>
      <c r="B10" s="1476" t="s">
        <v>224</v>
      </c>
      <c r="C10" s="1574"/>
      <c r="D10" s="1574"/>
      <c r="E10" s="1574"/>
      <c r="F10" s="1575"/>
    </row>
    <row r="11" spans="1:6" ht="13.5" customHeight="1">
      <c r="A11" s="90"/>
      <c r="B11" s="1576" t="s">
        <v>296</v>
      </c>
      <c r="C11" s="1577"/>
      <c r="D11" s="1577"/>
      <c r="E11" s="1580" t="s">
        <v>297</v>
      </c>
      <c r="F11" s="1582">
        <f>-SUM(E13:E15)</f>
        <v>0</v>
      </c>
    </row>
    <row r="12" spans="1:6" ht="13.5" customHeight="1">
      <c r="A12" s="90"/>
      <c r="B12" s="1578"/>
      <c r="C12" s="1579"/>
      <c r="D12" s="1579"/>
      <c r="E12" s="1581"/>
      <c r="F12" s="1583"/>
    </row>
    <row r="13" spans="1:6" ht="13.5" customHeight="1">
      <c r="A13" s="90"/>
      <c r="B13" s="1482"/>
      <c r="C13" s="1362"/>
      <c r="D13" s="1362"/>
      <c r="E13" s="81"/>
      <c r="F13" s="1583"/>
    </row>
    <row r="14" spans="1:6" ht="13.5" customHeight="1">
      <c r="A14" s="90"/>
      <c r="B14" s="1482"/>
      <c r="C14" s="1362"/>
      <c r="D14" s="1362"/>
      <c r="E14" s="81"/>
      <c r="F14" s="1583"/>
    </row>
    <row r="15" spans="1:6" ht="13.5" customHeight="1">
      <c r="A15" s="90"/>
      <c r="B15" s="1483"/>
      <c r="C15" s="1361"/>
      <c r="D15" s="1361"/>
      <c r="E15" s="171"/>
      <c r="F15" s="1584"/>
    </row>
    <row r="16" spans="1:6" ht="13.5" customHeight="1">
      <c r="A16" s="90"/>
      <c r="B16" s="224"/>
      <c r="C16" s="224"/>
      <c r="D16" s="224"/>
      <c r="E16" s="230"/>
      <c r="F16" s="232"/>
    </row>
    <row r="17" spans="1:6" ht="15" customHeight="1">
      <c r="A17" s="90"/>
      <c r="B17" s="1476" t="s">
        <v>225</v>
      </c>
      <c r="C17" s="1428"/>
      <c r="D17" s="1428"/>
      <c r="E17" s="1428"/>
      <c r="F17" s="1477"/>
    </row>
    <row r="18" spans="1:6" ht="13.5" customHeight="1">
      <c r="A18" s="90"/>
      <c r="B18" s="1576" t="s">
        <v>296</v>
      </c>
      <c r="C18" s="1577"/>
      <c r="D18" s="1577"/>
      <c r="E18" s="1580" t="s">
        <v>297</v>
      </c>
      <c r="F18" s="1582">
        <f>SUM(E20:E22)</f>
        <v>0</v>
      </c>
    </row>
    <row r="19" spans="1:6" ht="13.5" customHeight="1">
      <c r="A19" s="90"/>
      <c r="B19" s="1578"/>
      <c r="C19" s="1579"/>
      <c r="D19" s="1579"/>
      <c r="E19" s="1581"/>
      <c r="F19" s="1583"/>
    </row>
    <row r="20" spans="1:6" ht="13.5" customHeight="1">
      <c r="A20" s="90"/>
      <c r="B20" s="1571"/>
      <c r="C20" s="1572"/>
      <c r="D20" s="1573"/>
      <c r="E20" s="81"/>
      <c r="F20" s="1583"/>
    </row>
    <row r="21" spans="1:6" ht="13.5" customHeight="1">
      <c r="A21" s="90"/>
      <c r="B21" s="1571"/>
      <c r="C21" s="1572"/>
      <c r="D21" s="1573"/>
      <c r="E21" s="81"/>
      <c r="F21" s="1583"/>
    </row>
    <row r="22" spans="1:6" ht="13.5" customHeight="1">
      <c r="A22" s="90"/>
      <c r="B22" s="1585"/>
      <c r="C22" s="1586"/>
      <c r="D22" s="1587"/>
      <c r="E22" s="171"/>
      <c r="F22" s="1584"/>
    </row>
    <row r="23" spans="1:6" ht="13.5" customHeight="1">
      <c r="A23" s="90"/>
      <c r="B23" s="224"/>
      <c r="C23" s="224"/>
      <c r="D23" s="224"/>
      <c r="E23" s="230"/>
      <c r="F23" s="232"/>
    </row>
    <row r="24" spans="1:6" ht="15" customHeight="1">
      <c r="A24" s="90"/>
      <c r="B24" s="1476" t="s">
        <v>226</v>
      </c>
      <c r="C24" s="1574"/>
      <c r="D24" s="1574"/>
      <c r="E24" s="1574"/>
      <c r="F24" s="1575"/>
    </row>
    <row r="25" spans="1:6" ht="13.5" customHeight="1">
      <c r="A25" s="90"/>
      <c r="B25" s="1576" t="s">
        <v>296</v>
      </c>
      <c r="C25" s="1577"/>
      <c r="D25" s="1577"/>
      <c r="E25" s="1580" t="s">
        <v>297</v>
      </c>
      <c r="F25" s="1582">
        <f>-SUM(E27:E29)</f>
        <v>0</v>
      </c>
    </row>
    <row r="26" spans="1:6" ht="13.5" customHeight="1">
      <c r="A26" s="90"/>
      <c r="B26" s="1578"/>
      <c r="C26" s="1579"/>
      <c r="D26" s="1579"/>
      <c r="E26" s="1581"/>
      <c r="F26" s="1583"/>
    </row>
    <row r="27" spans="1:6" ht="13.5" customHeight="1">
      <c r="A27" s="90"/>
      <c r="B27" s="1571"/>
      <c r="C27" s="1572"/>
      <c r="D27" s="1573"/>
      <c r="E27" s="81"/>
      <c r="F27" s="1583"/>
    </row>
    <row r="28" spans="1:6" ht="13.5" customHeight="1">
      <c r="A28" s="90"/>
      <c r="B28" s="1571"/>
      <c r="C28" s="1572"/>
      <c r="D28" s="1573"/>
      <c r="E28" s="81"/>
      <c r="F28" s="1583"/>
    </row>
    <row r="29" spans="1:6" ht="13.5" customHeight="1">
      <c r="A29" s="90"/>
      <c r="B29" s="1585"/>
      <c r="C29" s="1586"/>
      <c r="D29" s="1587"/>
      <c r="E29" s="171"/>
      <c r="F29" s="1584"/>
    </row>
    <row r="30" spans="1:6" ht="13.5" customHeight="1">
      <c r="A30" s="90"/>
      <c r="B30" s="224"/>
      <c r="C30" s="224"/>
      <c r="D30" s="224"/>
      <c r="E30" s="230"/>
      <c r="F30" s="232"/>
    </row>
    <row r="31" spans="1:6" ht="15" customHeight="1">
      <c r="A31" s="90"/>
      <c r="B31" s="1476" t="s">
        <v>227</v>
      </c>
      <c r="C31" s="1574"/>
      <c r="D31" s="1574"/>
      <c r="E31" s="1574"/>
      <c r="F31" s="1575"/>
    </row>
    <row r="32" spans="1:6" ht="13.5" customHeight="1">
      <c r="A32" s="90"/>
      <c r="B32" s="1576" t="s">
        <v>296</v>
      </c>
      <c r="C32" s="1577"/>
      <c r="D32" s="1577"/>
      <c r="E32" s="233"/>
      <c r="F32" s="234"/>
    </row>
    <row r="33" spans="1:6" ht="13.5" customHeight="1">
      <c r="A33" s="90"/>
      <c r="B33" s="1578"/>
      <c r="C33" s="1579"/>
      <c r="D33" s="1579"/>
      <c r="E33" s="235" t="s">
        <v>297</v>
      </c>
      <c r="F33" s="236"/>
    </row>
    <row r="34" spans="1:6" ht="13.5" customHeight="1">
      <c r="A34" s="90"/>
      <c r="B34" s="1571"/>
      <c r="C34" s="1572"/>
      <c r="D34" s="1573"/>
      <c r="E34" s="81"/>
      <c r="F34" s="237"/>
    </row>
    <row r="35" spans="1:6" ht="13.5" customHeight="1">
      <c r="A35" s="90"/>
      <c r="B35" s="1571"/>
      <c r="C35" s="1572"/>
      <c r="D35" s="1573"/>
      <c r="E35" s="81"/>
      <c r="F35" s="237"/>
    </row>
    <row r="36" spans="1:6" ht="13.5" customHeight="1">
      <c r="A36" s="90"/>
      <c r="B36" s="1571"/>
      <c r="C36" s="1572"/>
      <c r="D36" s="1573"/>
      <c r="E36" s="171"/>
      <c r="F36" s="238">
        <f>SUM(E34:E36)</f>
        <v>0</v>
      </c>
    </row>
    <row r="37" spans="1:6" ht="13.5" customHeight="1">
      <c r="A37" s="90"/>
      <c r="B37" s="239"/>
      <c r="C37" s="239"/>
      <c r="D37" s="239"/>
      <c r="E37" s="240" t="s">
        <v>300</v>
      </c>
      <c r="F37" s="241">
        <f>F8+F11+F18+F25+F36</f>
        <v>0</v>
      </c>
    </row>
    <row r="38" spans="1:6" ht="13.5" customHeight="1">
      <c r="A38" s="90"/>
      <c r="B38" s="242"/>
      <c r="C38" s="242"/>
      <c r="D38" s="243"/>
      <c r="E38" s="175"/>
      <c r="F38" s="244"/>
    </row>
    <row r="39" spans="1:6" ht="15" customHeight="1">
      <c r="A39" s="90"/>
      <c r="B39" s="89"/>
      <c r="C39" s="89"/>
      <c r="D39" s="106" t="s">
        <v>425</v>
      </c>
      <c r="E39" s="245"/>
      <c r="F39" s="246"/>
    </row>
    <row r="40" spans="1:6" ht="13.5" customHeight="1">
      <c r="A40" s="90"/>
      <c r="B40" s="247"/>
      <c r="C40" s="247"/>
      <c r="D40" s="106" t="s">
        <v>425</v>
      </c>
      <c r="E40" s="245"/>
      <c r="F40" s="246"/>
    </row>
    <row r="41" spans="1:6" ht="13.5" customHeight="1">
      <c r="A41" s="90"/>
      <c r="B41" s="248"/>
      <c r="C41" s="249"/>
      <c r="D41" s="106" t="s">
        <v>425</v>
      </c>
      <c r="E41" s="242"/>
      <c r="F41" s="250"/>
    </row>
    <row r="42" spans="1:6" ht="13.5" customHeight="1">
      <c r="A42" s="90"/>
      <c r="B42" s="89"/>
      <c r="C42" s="89"/>
      <c r="D42" s="106" t="s">
        <v>426</v>
      </c>
      <c r="E42" s="143"/>
      <c r="F42" s="251">
        <f>SUM(F39:F41)</f>
        <v>0</v>
      </c>
    </row>
    <row r="43" spans="1:6" ht="13.5" customHeight="1">
      <c r="A43" s="90"/>
      <c r="B43" s="89"/>
      <c r="C43" s="89"/>
      <c r="D43" s="106" t="s">
        <v>427</v>
      </c>
      <c r="E43" s="143"/>
      <c r="F43" s="251">
        <f>SUM(F37)-(F42)</f>
        <v>0</v>
      </c>
    </row>
    <row r="44" spans="1:6" ht="13.5" customHeight="1">
      <c r="A44" s="90"/>
      <c r="B44" s="89"/>
      <c r="C44" s="89"/>
      <c r="D44" s="89"/>
      <c r="E44" s="89"/>
      <c r="F44" s="252"/>
    </row>
    <row r="45" spans="1:8" ht="13.5" customHeight="1">
      <c r="A45" s="90"/>
      <c r="B45" s="89"/>
      <c r="C45" s="89"/>
      <c r="D45" s="89"/>
      <c r="E45" s="89"/>
      <c r="F45" s="89"/>
      <c r="G45" s="24"/>
      <c r="H45" s="24"/>
    </row>
    <row r="46" spans="2:6" ht="13.5" customHeight="1">
      <c r="B46" s="24"/>
      <c r="C46" s="24"/>
      <c r="D46" s="28"/>
      <c r="E46" s="24"/>
      <c r="F46" s="2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30">
    <mergeCell ref="B2:D3"/>
    <mergeCell ref="B4:D5"/>
    <mergeCell ref="B7:F7"/>
    <mergeCell ref="B8:F8"/>
    <mergeCell ref="B17:F17"/>
    <mergeCell ref="B18:D19"/>
    <mergeCell ref="E18:E19"/>
    <mergeCell ref="F18:F22"/>
    <mergeCell ref="B20:D20"/>
    <mergeCell ref="B21:D21"/>
    <mergeCell ref="B28:D28"/>
    <mergeCell ref="B29:D29"/>
    <mergeCell ref="B10:F10"/>
    <mergeCell ref="B11:D12"/>
    <mergeCell ref="E11:E12"/>
    <mergeCell ref="F11:F15"/>
    <mergeCell ref="B13:D13"/>
    <mergeCell ref="B14:D14"/>
    <mergeCell ref="B15:D15"/>
    <mergeCell ref="B22:D22"/>
    <mergeCell ref="B36:D36"/>
    <mergeCell ref="B31:F31"/>
    <mergeCell ref="B32:D33"/>
    <mergeCell ref="B34:D34"/>
    <mergeCell ref="B35:D35"/>
    <mergeCell ref="B24:F24"/>
    <mergeCell ref="B25:D26"/>
    <mergeCell ref="E25:E26"/>
    <mergeCell ref="F25:F29"/>
    <mergeCell ref="B27:D2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6.00390625" style="23" customWidth="1"/>
    <col min="3" max="3" width="12.57421875" style="23" customWidth="1"/>
    <col min="4" max="4" width="21.57421875" style="23" customWidth="1"/>
    <col min="5" max="5" width="11.57421875" style="23" customWidth="1"/>
    <col min="6" max="6" width="12.421875" style="23" customWidth="1"/>
    <col min="7" max="7" width="13.140625" style="23" customWidth="1"/>
    <col min="8" max="8" width="10.7109375" style="23" customWidth="1"/>
    <col min="9" max="9" width="12.140625" style="23" customWidth="1"/>
    <col min="10" max="10" width="2.7109375" style="23" customWidth="1"/>
    <col min="11" max="16384" width="9.140625" style="23" customWidth="1"/>
  </cols>
  <sheetData>
    <row r="1" spans="1:8" ht="15.75" customHeight="1">
      <c r="A1" s="24"/>
      <c r="B1" s="24"/>
      <c r="C1" s="24"/>
      <c r="D1" s="24"/>
      <c r="E1" s="24"/>
      <c r="F1" s="24"/>
      <c r="G1" s="37"/>
      <c r="H1" s="24"/>
    </row>
    <row r="2" spans="1:8" ht="27.75" customHeight="1">
      <c r="A2" s="24"/>
      <c r="B2" s="1379" t="s">
        <v>273</v>
      </c>
      <c r="C2" s="1379"/>
      <c r="D2" s="1379"/>
      <c r="E2" s="126" t="s">
        <v>287</v>
      </c>
      <c r="F2" s="1380"/>
      <c r="G2" s="1381"/>
      <c r="H2" s="24"/>
    </row>
    <row r="3" spans="1:8" ht="15.75" customHeight="1">
      <c r="A3" s="24"/>
      <c r="B3" s="1379"/>
      <c r="C3" s="1379"/>
      <c r="D3" s="1379"/>
      <c r="E3" s="127" t="s">
        <v>130</v>
      </c>
      <c r="F3" s="1382"/>
      <c r="G3" s="1383"/>
      <c r="H3" s="24"/>
    </row>
    <row r="4" spans="1:8" ht="15.75" customHeight="1">
      <c r="A4" s="24"/>
      <c r="B4" s="1384" t="s">
        <v>918</v>
      </c>
      <c r="C4" s="1384"/>
      <c r="D4" s="1384"/>
      <c r="E4" s="128" t="s">
        <v>289</v>
      </c>
      <c r="F4" s="1385" t="s">
        <v>479</v>
      </c>
      <c r="G4" s="1386"/>
      <c r="H4" s="24"/>
    </row>
    <row r="5" spans="1:8" ht="16.5" customHeight="1">
      <c r="A5" s="24"/>
      <c r="B5" s="1384" t="s">
        <v>354</v>
      </c>
      <c r="C5" s="1384"/>
      <c r="D5" s="1384"/>
      <c r="E5" s="129" t="s">
        <v>917</v>
      </c>
      <c r="F5" s="1387">
        <f ca="1">TODAY()</f>
        <v>42394</v>
      </c>
      <c r="G5" s="1388"/>
      <c r="H5" s="24"/>
    </row>
    <row r="6" spans="1:8" ht="13.5" customHeight="1">
      <c r="A6" s="24"/>
      <c r="B6" s="89"/>
      <c r="C6" s="89"/>
      <c r="D6" s="89"/>
      <c r="E6" s="89"/>
      <c r="F6" s="89"/>
      <c r="G6" s="89"/>
      <c r="H6" s="24"/>
    </row>
    <row r="7" spans="1:13" ht="29.25" customHeight="1">
      <c r="A7" s="24"/>
      <c r="B7" s="1378" t="s">
        <v>709</v>
      </c>
      <c r="C7" s="1378"/>
      <c r="D7" s="1378"/>
      <c r="E7" s="1378"/>
      <c r="F7" s="1378"/>
      <c r="G7" s="1378"/>
      <c r="H7" s="24"/>
      <c r="I7" s="24"/>
      <c r="J7" s="24"/>
      <c r="K7" s="24"/>
      <c r="L7" s="24"/>
      <c r="M7" s="24"/>
    </row>
    <row r="8" spans="1:13" ht="13.5" customHeight="1">
      <c r="A8" s="24"/>
      <c r="B8" s="130" t="s">
        <v>710</v>
      </c>
      <c r="C8" s="1376" t="s">
        <v>658</v>
      </c>
      <c r="D8" s="1376"/>
      <c r="E8" s="1376"/>
      <c r="F8" s="1376"/>
      <c r="G8" s="131" t="s">
        <v>347</v>
      </c>
      <c r="H8" s="24"/>
      <c r="I8" s="24"/>
      <c r="J8" s="24"/>
      <c r="K8" s="24"/>
      <c r="L8" s="24"/>
      <c r="M8" s="24"/>
    </row>
    <row r="9" spans="1:13" ht="13.5" customHeight="1">
      <c r="A9" s="24"/>
      <c r="B9" s="92"/>
      <c r="C9" s="1377"/>
      <c r="D9" s="1377"/>
      <c r="E9" s="1377"/>
      <c r="F9" s="1377"/>
      <c r="G9" s="94"/>
      <c r="H9" s="24"/>
      <c r="I9" s="24"/>
      <c r="J9" s="24"/>
      <c r="K9" s="24"/>
      <c r="L9" s="24"/>
      <c r="M9" s="24"/>
    </row>
    <row r="10" spans="1:13" ht="13.5" customHeight="1">
      <c r="A10" s="24"/>
      <c r="B10" s="95"/>
      <c r="C10" s="1362"/>
      <c r="D10" s="1362"/>
      <c r="E10" s="1362"/>
      <c r="F10" s="1362"/>
      <c r="G10" s="97"/>
      <c r="H10" s="24"/>
      <c r="I10" s="24"/>
      <c r="J10" s="24"/>
      <c r="K10" s="24"/>
      <c r="L10" s="24"/>
      <c r="M10" s="24"/>
    </row>
    <row r="11" spans="1:13" ht="15" customHeight="1">
      <c r="A11" s="24"/>
      <c r="B11" s="95"/>
      <c r="C11" s="1362"/>
      <c r="D11" s="1362"/>
      <c r="E11" s="1362"/>
      <c r="F11" s="1362"/>
      <c r="G11" s="97"/>
      <c r="H11" s="24"/>
      <c r="I11" s="24"/>
      <c r="J11" s="24"/>
      <c r="K11" s="24"/>
      <c r="L11" s="24"/>
      <c r="M11" s="24"/>
    </row>
    <row r="12" spans="1:13" ht="13.5" customHeight="1">
      <c r="A12" s="24"/>
      <c r="B12" s="95"/>
      <c r="C12" s="1362"/>
      <c r="D12" s="1362"/>
      <c r="E12" s="1362"/>
      <c r="F12" s="1362"/>
      <c r="G12" s="97"/>
      <c r="H12" s="24"/>
      <c r="I12" s="24"/>
      <c r="J12" s="24"/>
      <c r="K12" s="24"/>
      <c r="L12" s="24"/>
      <c r="M12" s="24"/>
    </row>
    <row r="13" spans="1:13" ht="13.5" customHeight="1">
      <c r="A13" s="24"/>
      <c r="B13" s="95"/>
      <c r="C13" s="1362"/>
      <c r="D13" s="1362"/>
      <c r="E13" s="1362"/>
      <c r="F13" s="1362"/>
      <c r="G13" s="97"/>
      <c r="H13" s="24"/>
      <c r="I13" s="24"/>
      <c r="J13" s="24"/>
      <c r="K13" s="24"/>
      <c r="L13" s="24"/>
      <c r="M13" s="24"/>
    </row>
    <row r="14" spans="1:13" ht="13.5" customHeight="1">
      <c r="A14" s="24"/>
      <c r="B14" s="95"/>
      <c r="C14" s="1362"/>
      <c r="D14" s="1362"/>
      <c r="E14" s="1362"/>
      <c r="F14" s="1362"/>
      <c r="G14" s="97"/>
      <c r="H14" s="24"/>
      <c r="I14" s="24"/>
      <c r="J14" s="24"/>
      <c r="K14" s="24"/>
      <c r="L14" s="24"/>
      <c r="M14" s="24"/>
    </row>
    <row r="15" spans="1:13" ht="13.5" customHeight="1">
      <c r="A15" s="24"/>
      <c r="B15" s="95"/>
      <c r="C15" s="1362"/>
      <c r="D15" s="1362"/>
      <c r="E15" s="1362"/>
      <c r="F15" s="1362"/>
      <c r="G15" s="97"/>
      <c r="H15" s="24"/>
      <c r="I15" s="24"/>
      <c r="J15" s="24"/>
      <c r="K15" s="24"/>
      <c r="L15" s="24"/>
      <c r="M15" s="24"/>
    </row>
    <row r="16" spans="1:7" ht="13.5" customHeight="1">
      <c r="A16" s="24"/>
      <c r="B16" s="95"/>
      <c r="C16" s="1362"/>
      <c r="D16" s="1362"/>
      <c r="E16" s="1362"/>
      <c r="F16" s="1362"/>
      <c r="G16" s="97"/>
    </row>
    <row r="17" spans="1:7" ht="13.5" customHeight="1">
      <c r="A17" s="24"/>
      <c r="B17" s="98"/>
      <c r="C17" s="1361"/>
      <c r="D17" s="1361"/>
      <c r="E17" s="1361"/>
      <c r="F17" s="1361"/>
      <c r="G17" s="100"/>
    </row>
    <row r="18" spans="1:7" ht="13.5" customHeight="1">
      <c r="A18" s="24"/>
      <c r="B18" s="101"/>
      <c r="C18" s="1375" t="s">
        <v>919</v>
      </c>
      <c r="D18" s="1375"/>
      <c r="E18" s="1367"/>
      <c r="F18" s="1368"/>
      <c r="G18" s="102">
        <f>SUM(G9:G17)</f>
        <v>0</v>
      </c>
    </row>
    <row r="19" spans="1:7" ht="13.5" customHeight="1">
      <c r="A19" s="24"/>
      <c r="B19" s="89"/>
      <c r="C19" s="1366" t="s">
        <v>920</v>
      </c>
      <c r="D19" s="1366"/>
      <c r="E19" s="1367"/>
      <c r="F19" s="1368"/>
      <c r="G19" s="104"/>
    </row>
    <row r="20" spans="1:7" ht="15" customHeight="1" thickBot="1">
      <c r="A20" s="24"/>
      <c r="B20" s="89"/>
      <c r="C20" s="105" t="s">
        <v>803</v>
      </c>
      <c r="D20" s="106"/>
      <c r="E20" s="106"/>
      <c r="F20" s="107"/>
      <c r="G20" s="108">
        <f>G18-G19</f>
        <v>0</v>
      </c>
    </row>
    <row r="21" spans="1:7" ht="13.5" customHeight="1" thickTop="1">
      <c r="A21" s="24"/>
      <c r="B21" s="109"/>
      <c r="C21" s="109"/>
      <c r="D21" s="109"/>
      <c r="E21" s="109"/>
      <c r="F21" s="109"/>
      <c r="G21" s="110"/>
    </row>
    <row r="22" spans="1:7" ht="32.25" customHeight="1">
      <c r="A22" s="24"/>
      <c r="B22" s="1369" t="s">
        <v>711</v>
      </c>
      <c r="C22" s="1370"/>
      <c r="D22" s="1370"/>
      <c r="E22" s="1370"/>
      <c r="F22" s="1370"/>
      <c r="G22" s="1371"/>
    </row>
    <row r="23" spans="1:7" ht="13.5" customHeight="1">
      <c r="A23" s="24"/>
      <c r="B23" s="112" t="s">
        <v>804</v>
      </c>
      <c r="C23" s="113" t="s">
        <v>295</v>
      </c>
      <c r="D23" s="1372" t="s">
        <v>805</v>
      </c>
      <c r="E23" s="1373"/>
      <c r="F23" s="1374"/>
      <c r="G23" s="114" t="s">
        <v>297</v>
      </c>
    </row>
    <row r="24" spans="1:7" ht="13.5" customHeight="1">
      <c r="A24" s="24"/>
      <c r="B24" s="95"/>
      <c r="C24" s="115"/>
      <c r="D24" s="1362"/>
      <c r="E24" s="1362"/>
      <c r="F24" s="1362"/>
      <c r="G24" s="97"/>
    </row>
    <row r="25" spans="1:7" ht="13.5" customHeight="1">
      <c r="A25" s="24"/>
      <c r="B25" s="95"/>
      <c r="C25" s="115"/>
      <c r="D25" s="1362"/>
      <c r="E25" s="1362"/>
      <c r="F25" s="1362"/>
      <c r="G25" s="97"/>
    </row>
    <row r="26" spans="1:7" ht="13.5" customHeight="1">
      <c r="A26" s="24"/>
      <c r="B26" s="95"/>
      <c r="C26" s="115"/>
      <c r="D26" s="1362"/>
      <c r="E26" s="1362"/>
      <c r="F26" s="1362"/>
      <c r="G26" s="97"/>
    </row>
    <row r="27" spans="1:7" ht="13.5" customHeight="1">
      <c r="A27" s="24"/>
      <c r="B27" s="95"/>
      <c r="C27" s="115"/>
      <c r="D27" s="1362"/>
      <c r="E27" s="1362"/>
      <c r="F27" s="1362"/>
      <c r="G27" s="97"/>
    </row>
    <row r="28" spans="1:7" ht="13.5" customHeight="1">
      <c r="A28" s="24"/>
      <c r="B28" s="95"/>
      <c r="C28" s="115"/>
      <c r="D28" s="1362"/>
      <c r="E28" s="1362"/>
      <c r="F28" s="1362"/>
      <c r="G28" s="97"/>
    </row>
    <row r="29" spans="1:7" ht="13.5" customHeight="1">
      <c r="A29" s="24"/>
      <c r="B29" s="95"/>
      <c r="C29" s="115"/>
      <c r="D29" s="1362"/>
      <c r="E29" s="1362"/>
      <c r="F29" s="1362"/>
      <c r="G29" s="97"/>
    </row>
    <row r="30" spans="1:7" ht="13.5" customHeight="1">
      <c r="A30" s="24"/>
      <c r="B30" s="95"/>
      <c r="C30" s="115"/>
      <c r="D30" s="1363"/>
      <c r="E30" s="1364"/>
      <c r="F30" s="1365"/>
      <c r="G30" s="97"/>
    </row>
    <row r="31" spans="1:7" ht="13.5" customHeight="1">
      <c r="A31" s="24"/>
      <c r="B31" s="95"/>
      <c r="C31" s="115"/>
      <c r="D31" s="1362"/>
      <c r="E31" s="1362"/>
      <c r="F31" s="1362"/>
      <c r="G31" s="116"/>
    </row>
    <row r="32" spans="1:7" ht="13.5" customHeight="1">
      <c r="A32" s="24"/>
      <c r="B32" s="95"/>
      <c r="C32" s="115"/>
      <c r="D32" s="1362"/>
      <c r="E32" s="1362"/>
      <c r="F32" s="1362"/>
      <c r="G32" s="97"/>
    </row>
    <row r="33" spans="1:7" ht="13.5" customHeight="1">
      <c r="A33" s="24"/>
      <c r="B33" s="95"/>
      <c r="C33" s="115"/>
      <c r="D33" s="1362"/>
      <c r="E33" s="1362"/>
      <c r="F33" s="1362"/>
      <c r="G33" s="97"/>
    </row>
    <row r="34" spans="1:7" ht="13.5" customHeight="1">
      <c r="A34" s="24"/>
      <c r="B34" s="95"/>
      <c r="C34" s="115"/>
      <c r="D34" s="1362"/>
      <c r="E34" s="1362"/>
      <c r="F34" s="1362"/>
      <c r="G34" s="97"/>
    </row>
    <row r="35" spans="1:7" ht="13.5" customHeight="1">
      <c r="A35" s="24"/>
      <c r="B35" s="95"/>
      <c r="C35" s="115"/>
      <c r="D35" s="1362"/>
      <c r="E35" s="1362"/>
      <c r="F35" s="1362"/>
      <c r="G35" s="97"/>
    </row>
    <row r="36" spans="1:7" ht="13.5" customHeight="1">
      <c r="A36" s="24"/>
      <c r="B36" s="98"/>
      <c r="C36" s="117"/>
      <c r="D36" s="1361"/>
      <c r="E36" s="1361"/>
      <c r="F36" s="1361"/>
      <c r="G36" s="100"/>
    </row>
    <row r="37" spans="1:7" ht="13.5" customHeight="1">
      <c r="A37" s="24"/>
      <c r="B37" s="118"/>
      <c r="C37" s="118"/>
      <c r="D37" s="119" t="s">
        <v>806</v>
      </c>
      <c r="E37" s="119"/>
      <c r="F37" s="119"/>
      <c r="G37" s="102">
        <f>SUM(G24:G36)</f>
        <v>0</v>
      </c>
    </row>
    <row r="38" spans="1:6" ht="13.5" customHeight="1">
      <c r="A38" s="30"/>
      <c r="B38" s="24"/>
      <c r="C38" s="24"/>
      <c r="D38" s="24"/>
      <c r="E38" s="24"/>
      <c r="F38" s="65"/>
    </row>
    <row r="39" ht="13.5" customHeight="1"/>
    <row r="40" ht="13.5" customHeight="1"/>
    <row r="41" ht="13.5" customHeight="1"/>
    <row r="42" ht="13.5" customHeight="1"/>
    <row r="43" ht="13.5" customHeight="1"/>
    <row r="44" ht="13.5" customHeight="1"/>
    <row r="45" ht="13.5" customHeight="1"/>
    <row r="46" ht="13.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37">
    <mergeCell ref="B2:D3"/>
    <mergeCell ref="F2:G2"/>
    <mergeCell ref="F3:G3"/>
    <mergeCell ref="B4:D4"/>
    <mergeCell ref="F4:G4"/>
    <mergeCell ref="B5:D5"/>
    <mergeCell ref="F5:G5"/>
    <mergeCell ref="C8:F8"/>
    <mergeCell ref="C9:F9"/>
    <mergeCell ref="C17:F17"/>
    <mergeCell ref="C10:F10"/>
    <mergeCell ref="C11:F11"/>
    <mergeCell ref="B7:G7"/>
    <mergeCell ref="C18:D18"/>
    <mergeCell ref="E18:F18"/>
    <mergeCell ref="C12:F12"/>
    <mergeCell ref="C13:F13"/>
    <mergeCell ref="C14:F14"/>
    <mergeCell ref="C15:F15"/>
    <mergeCell ref="C16:F16"/>
    <mergeCell ref="D31:F31"/>
    <mergeCell ref="C19:D19"/>
    <mergeCell ref="E19:F19"/>
    <mergeCell ref="B22:G22"/>
    <mergeCell ref="D23:F23"/>
    <mergeCell ref="D24:F24"/>
    <mergeCell ref="D25:F25"/>
    <mergeCell ref="D36:F36"/>
    <mergeCell ref="D26:F26"/>
    <mergeCell ref="D27:F27"/>
    <mergeCell ref="D28:F28"/>
    <mergeCell ref="D29:F29"/>
    <mergeCell ref="D30:F30"/>
    <mergeCell ref="D32:F32"/>
    <mergeCell ref="D33:F33"/>
    <mergeCell ref="D34:F34"/>
    <mergeCell ref="D35:F35"/>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1.57421875" style="23" customWidth="1"/>
    <col min="3" max="3" width="19.57421875" style="23" customWidth="1"/>
    <col min="4" max="4" width="28.7109375" style="23" customWidth="1"/>
    <col min="5" max="5" width="11.421875" style="23" customWidth="1"/>
    <col min="6" max="6" width="18.140625" style="23" customWidth="1"/>
    <col min="7" max="16384" width="9.140625" style="23" customWidth="1"/>
  </cols>
  <sheetData>
    <row r="1" spans="1:6" ht="15.75" customHeight="1">
      <c r="A1" s="90"/>
      <c r="B1" s="90"/>
      <c r="C1" s="90"/>
      <c r="D1" s="90"/>
      <c r="E1" s="255"/>
      <c r="F1" s="90"/>
    </row>
    <row r="2" spans="1:6" ht="27.75" customHeight="1">
      <c r="A2" s="90"/>
      <c r="B2" s="1379" t="s">
        <v>199</v>
      </c>
      <c r="C2" s="1379"/>
      <c r="D2" s="1379"/>
      <c r="E2" s="256" t="s">
        <v>287</v>
      </c>
      <c r="F2" s="257"/>
    </row>
    <row r="3" spans="1:6" ht="15.75" customHeight="1">
      <c r="A3" s="90"/>
      <c r="B3" s="1379"/>
      <c r="C3" s="1379"/>
      <c r="D3" s="1379"/>
      <c r="E3" s="162" t="s">
        <v>130</v>
      </c>
      <c r="F3" s="85"/>
    </row>
    <row r="4" spans="1:6" ht="15.75" customHeight="1">
      <c r="A4" s="90"/>
      <c r="B4" s="1420" t="s">
        <v>428</v>
      </c>
      <c r="C4" s="1420"/>
      <c r="D4" s="1420"/>
      <c r="E4" s="162" t="s">
        <v>289</v>
      </c>
      <c r="F4" s="122">
        <v>2</v>
      </c>
    </row>
    <row r="5" spans="1:6" ht="16.5" customHeight="1">
      <c r="A5" s="90"/>
      <c r="B5" s="1420" t="s">
        <v>429</v>
      </c>
      <c r="C5" s="1420"/>
      <c r="D5" s="1420"/>
      <c r="E5" s="229" t="s">
        <v>917</v>
      </c>
      <c r="F5" s="123">
        <f ca="1">TODAY()</f>
        <v>42394</v>
      </c>
    </row>
    <row r="6" spans="1:6" ht="15.75" customHeight="1">
      <c r="A6" s="90"/>
      <c r="B6" s="90"/>
      <c r="C6" s="90"/>
      <c r="D6" s="90"/>
      <c r="E6" s="90"/>
      <c r="F6" s="90"/>
    </row>
    <row r="7" spans="1:6" s="39" customFormat="1" ht="15.75" customHeight="1">
      <c r="A7" s="258"/>
      <c r="B7" s="1531" t="s">
        <v>220</v>
      </c>
      <c r="C7" s="1601"/>
      <c r="D7" s="1601"/>
      <c r="E7" s="1602"/>
      <c r="F7" s="1512" t="s">
        <v>922</v>
      </c>
    </row>
    <row r="8" spans="1:6" ht="15.75" customHeight="1">
      <c r="A8" s="90"/>
      <c r="B8" s="1603"/>
      <c r="C8" s="1604"/>
      <c r="D8" s="1604"/>
      <c r="E8" s="1605"/>
      <c r="F8" s="1597"/>
    </row>
    <row r="9" spans="1:6" ht="15.75" customHeight="1">
      <c r="A9" s="90"/>
      <c r="B9" s="259" t="s">
        <v>430</v>
      </c>
      <c r="C9" s="260" t="s">
        <v>419</v>
      </c>
      <c r="D9" s="1598" t="s">
        <v>296</v>
      </c>
      <c r="E9" s="1598"/>
      <c r="F9" s="151"/>
    </row>
    <row r="10" spans="1:6" ht="15.75" customHeight="1">
      <c r="A10" s="90"/>
      <c r="B10" s="169"/>
      <c r="C10" s="81"/>
      <c r="D10" s="1599"/>
      <c r="E10" s="1599"/>
      <c r="F10" s="116"/>
    </row>
    <row r="11" spans="1:6" ht="15.75" customHeight="1">
      <c r="A11" s="90"/>
      <c r="B11" s="169"/>
      <c r="C11" s="81"/>
      <c r="D11" s="1599"/>
      <c r="E11" s="1599"/>
      <c r="F11" s="116"/>
    </row>
    <row r="12" spans="1:6" ht="15.75" customHeight="1">
      <c r="A12" s="90"/>
      <c r="B12" s="169"/>
      <c r="C12" s="81"/>
      <c r="D12" s="1599"/>
      <c r="E12" s="1599"/>
      <c r="F12" s="116"/>
    </row>
    <row r="13" spans="1:6" ht="15.75" customHeight="1">
      <c r="A13" s="90"/>
      <c r="B13" s="169"/>
      <c r="C13" s="81"/>
      <c r="D13" s="1599"/>
      <c r="E13" s="1599"/>
      <c r="F13" s="116"/>
    </row>
    <row r="14" spans="1:6" ht="15.75" customHeight="1">
      <c r="A14" s="90"/>
      <c r="B14" s="169"/>
      <c r="C14" s="81"/>
      <c r="D14" s="1599"/>
      <c r="E14" s="1599"/>
      <c r="F14" s="116"/>
    </row>
    <row r="15" spans="1:6" ht="15.75" customHeight="1">
      <c r="A15" s="90"/>
      <c r="B15" s="169"/>
      <c r="C15" s="81"/>
      <c r="D15" s="1599"/>
      <c r="E15" s="1599"/>
      <c r="F15" s="116"/>
    </row>
    <row r="16" spans="1:6" ht="15.75" customHeight="1">
      <c r="A16" s="90"/>
      <c r="B16" s="169"/>
      <c r="C16" s="81"/>
      <c r="D16" s="1599"/>
      <c r="E16" s="1599"/>
      <c r="F16" s="116"/>
    </row>
    <row r="17" spans="1:6" ht="15.75" customHeight="1">
      <c r="A17" s="90"/>
      <c r="B17" s="169"/>
      <c r="C17" s="81"/>
      <c r="D17" s="1599"/>
      <c r="E17" s="1599"/>
      <c r="F17" s="116"/>
    </row>
    <row r="18" spans="1:6" ht="15.75" customHeight="1">
      <c r="A18" s="90"/>
      <c r="B18" s="169"/>
      <c r="C18" s="81"/>
      <c r="D18" s="1599"/>
      <c r="E18" s="1599"/>
      <c r="F18" s="116"/>
    </row>
    <row r="19" spans="1:6" ht="15.75" customHeight="1">
      <c r="A19" s="90"/>
      <c r="B19" s="170"/>
      <c r="C19" s="171"/>
      <c r="D19" s="1600"/>
      <c r="E19" s="1600"/>
      <c r="F19" s="261"/>
    </row>
    <row r="20" spans="1:6" ht="15.75" customHeight="1">
      <c r="A20" s="90"/>
      <c r="B20" s="262"/>
      <c r="C20" s="262"/>
      <c r="D20" s="263"/>
      <c r="E20" s="264" t="s">
        <v>431</v>
      </c>
      <c r="F20" s="265">
        <f>SUM(F9:F19)</f>
        <v>0</v>
      </c>
    </row>
    <row r="21" spans="1:6" ht="15.75" customHeight="1">
      <c r="A21" s="90"/>
      <c r="B21" s="1606" t="s">
        <v>221</v>
      </c>
      <c r="C21" s="1601"/>
      <c r="D21" s="1601"/>
      <c r="E21" s="1602"/>
      <c r="F21" s="1512" t="s">
        <v>222</v>
      </c>
    </row>
    <row r="22" spans="1:6" ht="15.75" customHeight="1">
      <c r="A22" s="90"/>
      <c r="B22" s="1603"/>
      <c r="C22" s="1604"/>
      <c r="D22" s="1604"/>
      <c r="E22" s="1605"/>
      <c r="F22" s="1514"/>
    </row>
    <row r="23" spans="1:6" ht="15.75" customHeight="1">
      <c r="A23" s="90"/>
      <c r="B23" s="259" t="s">
        <v>432</v>
      </c>
      <c r="C23" s="260" t="s">
        <v>419</v>
      </c>
      <c r="D23" s="1595" t="s">
        <v>296</v>
      </c>
      <c r="E23" s="1596"/>
      <c r="F23" s="266"/>
    </row>
    <row r="24" spans="1:6" ht="15.75" customHeight="1">
      <c r="A24" s="90"/>
      <c r="B24" s="169"/>
      <c r="C24" s="81"/>
      <c r="D24" s="1593"/>
      <c r="E24" s="1594"/>
      <c r="F24" s="97"/>
    </row>
    <row r="25" spans="1:6" ht="15.75" customHeight="1">
      <c r="A25" s="90"/>
      <c r="B25" s="169"/>
      <c r="C25" s="81"/>
      <c r="D25" s="1593"/>
      <c r="E25" s="1594"/>
      <c r="F25" s="97"/>
    </row>
    <row r="26" spans="1:6" ht="15.75" customHeight="1">
      <c r="A26" s="90"/>
      <c r="B26" s="169"/>
      <c r="C26" s="81"/>
      <c r="D26" s="1593"/>
      <c r="E26" s="1594"/>
      <c r="F26" s="97"/>
    </row>
    <row r="27" spans="1:6" ht="15.75" customHeight="1">
      <c r="A27" s="90"/>
      <c r="B27" s="169"/>
      <c r="C27" s="81"/>
      <c r="D27" s="1593"/>
      <c r="E27" s="1594"/>
      <c r="F27" s="97"/>
    </row>
    <row r="28" spans="1:6" ht="15.75" customHeight="1">
      <c r="A28" s="90"/>
      <c r="B28" s="169"/>
      <c r="C28" s="81"/>
      <c r="D28" s="1593"/>
      <c r="E28" s="1594"/>
      <c r="F28" s="97"/>
    </row>
    <row r="29" spans="1:6" ht="15.75" customHeight="1">
      <c r="A29" s="90"/>
      <c r="B29" s="169"/>
      <c r="C29" s="81"/>
      <c r="D29" s="1593"/>
      <c r="E29" s="1594"/>
      <c r="F29" s="97"/>
    </row>
    <row r="30" spans="1:6" ht="15.75" customHeight="1">
      <c r="A30" s="90"/>
      <c r="B30" s="169"/>
      <c r="C30" s="81"/>
      <c r="D30" s="1593"/>
      <c r="E30" s="1594"/>
      <c r="F30" s="97"/>
    </row>
    <row r="31" spans="1:6" ht="15.75" customHeight="1">
      <c r="A31" s="90"/>
      <c r="B31" s="169"/>
      <c r="C31" s="81"/>
      <c r="D31" s="1593"/>
      <c r="E31" s="1594"/>
      <c r="F31" s="97"/>
    </row>
    <row r="32" spans="1:6" ht="15.75" customHeight="1">
      <c r="A32" s="90"/>
      <c r="B32" s="169"/>
      <c r="C32" s="81"/>
      <c r="D32" s="1593"/>
      <c r="E32" s="1594"/>
      <c r="F32" s="97"/>
    </row>
    <row r="33" spans="1:6" ht="15.75" customHeight="1">
      <c r="A33" s="90"/>
      <c r="B33" s="169"/>
      <c r="C33" s="81"/>
      <c r="D33" s="1593"/>
      <c r="E33" s="1594"/>
      <c r="F33" s="97"/>
    </row>
    <row r="34" spans="1:6" ht="15.75" customHeight="1">
      <c r="A34" s="90"/>
      <c r="B34" s="170"/>
      <c r="C34" s="171"/>
      <c r="D34" s="1593"/>
      <c r="E34" s="1594"/>
      <c r="F34" s="100"/>
    </row>
    <row r="35" spans="1:6" ht="15.75" customHeight="1">
      <c r="A35" s="90"/>
      <c r="B35" s="267"/>
      <c r="C35" s="267"/>
      <c r="D35" s="267"/>
      <c r="E35" s="268" t="s">
        <v>431</v>
      </c>
      <c r="F35" s="102">
        <f>SUM(F24:F34)</f>
        <v>0</v>
      </c>
    </row>
    <row r="36" spans="1:6" ht="15.75" customHeight="1">
      <c r="A36" s="90"/>
      <c r="B36" s="89"/>
      <c r="C36" s="89"/>
      <c r="D36" s="89"/>
      <c r="E36" s="89"/>
      <c r="F36" s="252"/>
    </row>
    <row r="37" spans="1:5" ht="15.75" customHeight="1">
      <c r="A37" s="18"/>
      <c r="B37" s="18"/>
      <c r="C37" s="18"/>
      <c r="D37" s="18"/>
      <c r="E37" s="21"/>
    </row>
    <row r="38" spans="1:5" ht="15.75" customHeight="1">
      <c r="A38" s="18"/>
      <c r="B38" s="18"/>
      <c r="C38" s="18"/>
      <c r="D38" s="18"/>
      <c r="E38" s="18"/>
    </row>
    <row r="39" spans="1:5" ht="15.75" customHeight="1">
      <c r="A39" s="18"/>
      <c r="B39" s="18"/>
      <c r="C39" s="18"/>
      <c r="D39" s="18"/>
      <c r="E39" s="18"/>
    </row>
    <row r="40" spans="1:5" ht="15.75" customHeight="1">
      <c r="A40" s="18"/>
      <c r="B40" s="18"/>
      <c r="C40" s="18"/>
      <c r="D40" s="18"/>
      <c r="E40" s="18"/>
    </row>
    <row r="41" spans="1:5" ht="15.75" customHeight="1">
      <c r="A41" s="18"/>
      <c r="B41" s="18"/>
      <c r="C41" s="18"/>
      <c r="D41" s="18"/>
      <c r="E41" s="18"/>
    </row>
    <row r="42" spans="1:5" ht="15.75" customHeight="1">
      <c r="A42" s="18"/>
      <c r="B42" s="18"/>
      <c r="C42" s="18"/>
      <c r="D42" s="18"/>
      <c r="E42" s="18"/>
    </row>
    <row r="105" ht="15" customHeight="1"/>
  </sheetData>
  <sheetProtection/>
  <mergeCells count="30">
    <mergeCell ref="B2:D3"/>
    <mergeCell ref="B4:D4"/>
    <mergeCell ref="B5:D5"/>
    <mergeCell ref="B7:E8"/>
    <mergeCell ref="D14:E14"/>
    <mergeCell ref="F21:F22"/>
    <mergeCell ref="B21:E22"/>
    <mergeCell ref="D15:E15"/>
    <mergeCell ref="D12:E12"/>
    <mergeCell ref="D13:E13"/>
    <mergeCell ref="D23:E23"/>
    <mergeCell ref="D30:E30"/>
    <mergeCell ref="F7:F8"/>
    <mergeCell ref="D9:E9"/>
    <mergeCell ref="D10:E10"/>
    <mergeCell ref="D11:E11"/>
    <mergeCell ref="D16:E16"/>
    <mergeCell ref="D17:E17"/>
    <mergeCell ref="D18:E18"/>
    <mergeCell ref="D19:E19"/>
    <mergeCell ref="D32:E32"/>
    <mergeCell ref="D33:E33"/>
    <mergeCell ref="D34:E34"/>
    <mergeCell ref="D24:E24"/>
    <mergeCell ref="D25:E25"/>
    <mergeCell ref="D26:E26"/>
    <mergeCell ref="D27:E27"/>
    <mergeCell ref="D28:E28"/>
    <mergeCell ref="D31:E31"/>
    <mergeCell ref="D29:E29"/>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1.57421875" style="23" customWidth="1"/>
    <col min="3" max="3" width="19.57421875" style="23" customWidth="1"/>
    <col min="4" max="4" width="25.00390625" style="23" customWidth="1"/>
    <col min="5" max="5" width="18.7109375" style="23" customWidth="1"/>
    <col min="6" max="6" width="15.8515625" style="23" customWidth="1"/>
    <col min="7" max="16384" width="9.140625" style="23" customWidth="1"/>
  </cols>
  <sheetData>
    <row r="1" spans="1:6" ht="15.75" customHeight="1">
      <c r="A1" s="90"/>
      <c r="B1" s="90"/>
      <c r="C1" s="90"/>
      <c r="D1" s="90"/>
      <c r="E1" s="90"/>
      <c r="F1" s="135"/>
    </row>
    <row r="2" spans="1:6" ht="27.75" customHeight="1">
      <c r="A2" s="90"/>
      <c r="B2" s="1379" t="s">
        <v>199</v>
      </c>
      <c r="C2" s="1379"/>
      <c r="D2" s="1379"/>
      <c r="E2" s="256" t="s">
        <v>287</v>
      </c>
      <c r="F2" s="257"/>
    </row>
    <row r="3" spans="1:6" ht="15.75" customHeight="1">
      <c r="A3" s="90"/>
      <c r="B3" s="1379"/>
      <c r="C3" s="1379"/>
      <c r="D3" s="1379"/>
      <c r="E3" s="162" t="s">
        <v>130</v>
      </c>
      <c r="F3" s="85"/>
    </row>
    <row r="4" spans="1:6" ht="15.75" customHeight="1">
      <c r="A4" s="90"/>
      <c r="B4" s="1472" t="s">
        <v>428</v>
      </c>
      <c r="C4" s="1472"/>
      <c r="D4" s="1472"/>
      <c r="E4" s="162" t="s">
        <v>289</v>
      </c>
      <c r="F4" s="122">
        <v>3</v>
      </c>
    </row>
    <row r="5" spans="1:6" ht="16.5" customHeight="1">
      <c r="A5" s="90"/>
      <c r="B5" s="1420" t="s">
        <v>433</v>
      </c>
      <c r="C5" s="1420"/>
      <c r="D5" s="1420"/>
      <c r="E5" s="229" t="s">
        <v>917</v>
      </c>
      <c r="F5" s="123">
        <f ca="1">TODAY()</f>
        <v>42394</v>
      </c>
    </row>
    <row r="6" spans="1:6" ht="15.75" customHeight="1">
      <c r="A6" s="90"/>
      <c r="B6" s="90"/>
      <c r="C6" s="90"/>
      <c r="D6" s="90"/>
      <c r="E6" s="90"/>
      <c r="F6" s="90"/>
    </row>
    <row r="7" spans="1:6" s="39" customFormat="1" ht="15.75" customHeight="1">
      <c r="A7" s="258"/>
      <c r="B7" s="1606" t="s">
        <v>217</v>
      </c>
      <c r="C7" s="1607"/>
      <c r="D7" s="1607"/>
      <c r="E7" s="1610" t="s">
        <v>218</v>
      </c>
      <c r="F7" s="1609" t="s">
        <v>200</v>
      </c>
    </row>
    <row r="8" spans="1:6" ht="30.75" customHeight="1">
      <c r="A8" s="90"/>
      <c r="B8" s="1608"/>
      <c r="C8" s="1490"/>
      <c r="D8" s="1490"/>
      <c r="E8" s="1611"/>
      <c r="F8" s="1502"/>
    </row>
    <row r="9" spans="1:6" ht="15.75" customHeight="1">
      <c r="A9" s="90"/>
      <c r="B9" s="259" t="s">
        <v>430</v>
      </c>
      <c r="C9" s="260" t="s">
        <v>376</v>
      </c>
      <c r="D9" s="260" t="s">
        <v>296</v>
      </c>
      <c r="E9" s="79"/>
      <c r="F9" s="151"/>
    </row>
    <row r="10" spans="1:6" ht="15.75" customHeight="1">
      <c r="A10" s="90"/>
      <c r="B10" s="169"/>
      <c r="C10" s="81"/>
      <c r="D10" s="81"/>
      <c r="E10" s="81"/>
      <c r="F10" s="116"/>
    </row>
    <row r="11" spans="1:6" ht="15.75" customHeight="1">
      <c r="A11" s="90"/>
      <c r="B11" s="169"/>
      <c r="C11" s="81"/>
      <c r="D11" s="81"/>
      <c r="E11" s="81"/>
      <c r="F11" s="116"/>
    </row>
    <row r="12" spans="1:6" ht="15.75" customHeight="1">
      <c r="A12" s="90"/>
      <c r="B12" s="169"/>
      <c r="C12" s="81"/>
      <c r="D12" s="81"/>
      <c r="E12" s="81"/>
      <c r="F12" s="116"/>
    </row>
    <row r="13" spans="1:6" ht="15.75" customHeight="1">
      <c r="A13" s="90"/>
      <c r="B13" s="169"/>
      <c r="C13" s="81"/>
      <c r="D13" s="81"/>
      <c r="E13" s="81"/>
      <c r="F13" s="116"/>
    </row>
    <row r="14" spans="1:6" ht="15.75" customHeight="1">
      <c r="A14" s="90"/>
      <c r="B14" s="169"/>
      <c r="C14" s="81"/>
      <c r="D14" s="81"/>
      <c r="E14" s="81"/>
      <c r="F14" s="116"/>
    </row>
    <row r="15" spans="1:6" ht="15.75" customHeight="1">
      <c r="A15" s="90"/>
      <c r="B15" s="169"/>
      <c r="C15" s="81"/>
      <c r="D15" s="81"/>
      <c r="E15" s="81"/>
      <c r="F15" s="116"/>
    </row>
    <row r="16" spans="1:6" ht="15.75" customHeight="1">
      <c r="A16" s="90"/>
      <c r="B16" s="169"/>
      <c r="C16" s="81"/>
      <c r="D16" s="81"/>
      <c r="E16" s="81"/>
      <c r="F16" s="116"/>
    </row>
    <row r="17" spans="1:6" ht="15.75" customHeight="1">
      <c r="A17" s="90"/>
      <c r="B17" s="169"/>
      <c r="C17" s="81"/>
      <c r="D17" s="81"/>
      <c r="E17" s="81"/>
      <c r="F17" s="116"/>
    </row>
    <row r="18" spans="1:6" ht="15.75" customHeight="1">
      <c r="A18" s="90"/>
      <c r="B18" s="169"/>
      <c r="C18" s="81"/>
      <c r="D18" s="81"/>
      <c r="E18" s="81"/>
      <c r="F18" s="116"/>
    </row>
    <row r="19" spans="1:6" ht="15.75" customHeight="1">
      <c r="A19" s="90"/>
      <c r="B19" s="170"/>
      <c r="C19" s="171"/>
      <c r="D19" s="171"/>
      <c r="E19" s="171"/>
      <c r="F19" s="261"/>
    </row>
    <row r="20" spans="1:6" ht="15.75" customHeight="1">
      <c r="A20" s="90"/>
      <c r="B20" s="262"/>
      <c r="C20" s="262"/>
      <c r="D20" s="264" t="s">
        <v>431</v>
      </c>
      <c r="E20" s="265">
        <f>SUM(E9:E19)</f>
        <v>0</v>
      </c>
      <c r="F20" s="265">
        <f>SUM(F9:F19)</f>
        <v>0</v>
      </c>
    </row>
    <row r="21" spans="1:6" ht="15.75" customHeight="1">
      <c r="A21" s="90"/>
      <c r="B21" s="1606" t="s">
        <v>219</v>
      </c>
      <c r="C21" s="1607"/>
      <c r="D21" s="1607"/>
      <c r="E21" s="1610" t="s">
        <v>218</v>
      </c>
      <c r="F21" s="1609" t="s">
        <v>200</v>
      </c>
    </row>
    <row r="22" spans="1:6" ht="30.75" customHeight="1">
      <c r="A22" s="90"/>
      <c r="B22" s="1608"/>
      <c r="C22" s="1490"/>
      <c r="D22" s="1490"/>
      <c r="E22" s="1611"/>
      <c r="F22" s="1502"/>
    </row>
    <row r="23" spans="1:6" ht="15.75" customHeight="1">
      <c r="A23" s="90"/>
      <c r="B23" s="259" t="s">
        <v>432</v>
      </c>
      <c r="C23" s="260" t="s">
        <v>376</v>
      </c>
      <c r="D23" s="260" t="s">
        <v>296</v>
      </c>
      <c r="E23" s="79"/>
      <c r="F23" s="151"/>
    </row>
    <row r="24" spans="1:6" ht="15.75" customHeight="1">
      <c r="A24" s="90"/>
      <c r="B24" s="169"/>
      <c r="C24" s="81"/>
      <c r="D24" s="81"/>
      <c r="E24" s="81"/>
      <c r="F24" s="116"/>
    </row>
    <row r="25" spans="1:6" ht="15.75" customHeight="1">
      <c r="A25" s="90"/>
      <c r="B25" s="169"/>
      <c r="C25" s="81"/>
      <c r="D25" s="81"/>
      <c r="E25" s="81"/>
      <c r="F25" s="116"/>
    </row>
    <row r="26" spans="1:6" ht="15.75" customHeight="1">
      <c r="A26" s="90"/>
      <c r="B26" s="169"/>
      <c r="C26" s="81"/>
      <c r="D26" s="81"/>
      <c r="E26" s="81"/>
      <c r="F26" s="116"/>
    </row>
    <row r="27" spans="1:6" ht="15.75" customHeight="1">
      <c r="A27" s="90"/>
      <c r="B27" s="169"/>
      <c r="C27" s="81"/>
      <c r="D27" s="81"/>
      <c r="E27" s="81"/>
      <c r="F27" s="116"/>
    </row>
    <row r="28" spans="1:6" ht="15.75" customHeight="1">
      <c r="A28" s="90"/>
      <c r="B28" s="169"/>
      <c r="C28" s="81"/>
      <c r="D28" s="81"/>
      <c r="E28" s="81"/>
      <c r="F28" s="116"/>
    </row>
    <row r="29" spans="1:6" ht="15.75" customHeight="1">
      <c r="A29" s="90"/>
      <c r="B29" s="169"/>
      <c r="C29" s="81"/>
      <c r="D29" s="81"/>
      <c r="E29" s="81"/>
      <c r="F29" s="116"/>
    </row>
    <row r="30" spans="1:6" ht="15.75" customHeight="1">
      <c r="A30" s="90"/>
      <c r="B30" s="169"/>
      <c r="C30" s="81"/>
      <c r="D30" s="81"/>
      <c r="E30" s="81"/>
      <c r="F30" s="116"/>
    </row>
    <row r="31" spans="1:6" ht="15.75" customHeight="1">
      <c r="A31" s="90"/>
      <c r="B31" s="169"/>
      <c r="C31" s="81"/>
      <c r="D31" s="81"/>
      <c r="E31" s="81"/>
      <c r="F31" s="116"/>
    </row>
    <row r="32" spans="1:6" ht="15.75" customHeight="1">
      <c r="A32" s="90"/>
      <c r="B32" s="169"/>
      <c r="C32" s="81"/>
      <c r="D32" s="81"/>
      <c r="E32" s="81"/>
      <c r="F32" s="116"/>
    </row>
    <row r="33" spans="1:6" ht="15.75" customHeight="1">
      <c r="A33" s="90"/>
      <c r="B33" s="169"/>
      <c r="C33" s="81"/>
      <c r="D33" s="81"/>
      <c r="E33" s="81"/>
      <c r="F33" s="116"/>
    </row>
    <row r="34" spans="1:6" ht="15.75" customHeight="1">
      <c r="A34" s="90"/>
      <c r="B34" s="170"/>
      <c r="C34" s="171"/>
      <c r="D34" s="171"/>
      <c r="E34" s="171"/>
      <c r="F34" s="261"/>
    </row>
    <row r="35" spans="1:6" ht="15.75" customHeight="1">
      <c r="A35" s="90"/>
      <c r="B35" s="267"/>
      <c r="C35" s="267"/>
      <c r="D35" s="268" t="s">
        <v>431</v>
      </c>
      <c r="E35" s="145">
        <f>SUM(E24:E34)</f>
        <v>0</v>
      </c>
      <c r="F35" s="145">
        <f>SUM(F24:F34)</f>
        <v>0</v>
      </c>
    </row>
    <row r="36" spans="1:6" ht="15.75" customHeight="1">
      <c r="A36" s="90"/>
      <c r="B36" s="242"/>
      <c r="C36" s="242"/>
      <c r="D36" s="242"/>
      <c r="E36" s="242"/>
      <c r="F36" s="242"/>
    </row>
    <row r="37" spans="1:5" ht="15.75" customHeight="1">
      <c r="A37" s="18"/>
      <c r="B37" s="18"/>
      <c r="C37" s="18"/>
      <c r="D37" s="18"/>
      <c r="E37" s="18"/>
    </row>
    <row r="38" spans="1:5" ht="15.75" customHeight="1">
      <c r="A38" s="18"/>
      <c r="B38" s="18"/>
      <c r="C38" s="18"/>
      <c r="D38" s="18"/>
      <c r="E38" s="18"/>
    </row>
    <row r="39" spans="1:5" ht="15.75" customHeight="1">
      <c r="A39" s="18"/>
      <c r="B39" s="18"/>
      <c r="C39" s="18"/>
      <c r="D39" s="18"/>
      <c r="E39" s="18"/>
    </row>
    <row r="40" spans="1:5" ht="15.75" customHeight="1">
      <c r="A40" s="18"/>
      <c r="B40" s="18"/>
      <c r="C40" s="18"/>
      <c r="D40" s="18"/>
      <c r="E40" s="18"/>
    </row>
    <row r="41" spans="1:5" ht="15.75" customHeight="1">
      <c r="A41" s="18"/>
      <c r="B41" s="18"/>
      <c r="C41" s="18"/>
      <c r="D41" s="18"/>
      <c r="E41" s="18"/>
    </row>
    <row r="42" spans="1:5" ht="15.75" customHeight="1">
      <c r="A42" s="18"/>
      <c r="B42" s="18"/>
      <c r="C42" s="18"/>
      <c r="D42" s="18"/>
      <c r="E42" s="18"/>
    </row>
    <row r="43" spans="1:5" ht="15.75" customHeight="1">
      <c r="A43" s="18"/>
      <c r="B43" s="18"/>
      <c r="C43" s="18"/>
      <c r="D43" s="18"/>
      <c r="E43" s="18"/>
    </row>
    <row r="44" spans="1:5" ht="15.75" customHeight="1">
      <c r="A44" s="18"/>
      <c r="B44" s="18"/>
      <c r="C44" s="18"/>
      <c r="D44" s="18"/>
      <c r="E44" s="18"/>
    </row>
    <row r="45" spans="1:5" ht="15.75" customHeight="1">
      <c r="A45" s="18"/>
      <c r="B45" s="18"/>
      <c r="C45" s="18"/>
      <c r="D45" s="18"/>
      <c r="E45" s="18"/>
    </row>
    <row r="105" ht="15" customHeight="1"/>
  </sheetData>
  <sheetProtection/>
  <mergeCells count="9">
    <mergeCell ref="B2:D3"/>
    <mergeCell ref="B4:D4"/>
    <mergeCell ref="B5:D5"/>
    <mergeCell ref="B7:D8"/>
    <mergeCell ref="F7:F8"/>
    <mergeCell ref="B21:D22"/>
    <mergeCell ref="F21:F22"/>
    <mergeCell ref="E7:E8"/>
    <mergeCell ref="E21:E22"/>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G76"/>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1.57421875" style="23" customWidth="1"/>
    <col min="3" max="3" width="21.00390625" style="23" customWidth="1"/>
    <col min="4" max="4" width="17.7109375" style="23" customWidth="1"/>
    <col min="5" max="5" width="12.28125" style="23" customWidth="1"/>
    <col min="6" max="6" width="12.140625" style="23" customWidth="1"/>
    <col min="7" max="7" width="23.00390625" style="23" customWidth="1"/>
    <col min="8" max="16384" width="9.140625" style="23" customWidth="1"/>
  </cols>
  <sheetData>
    <row r="1" spans="1:7" ht="15.75" customHeight="1">
      <c r="A1" s="90"/>
      <c r="B1" s="90"/>
      <c r="C1" s="90"/>
      <c r="D1" s="90"/>
      <c r="E1" s="90"/>
      <c r="F1" s="255"/>
      <c r="G1" s="90"/>
    </row>
    <row r="2" spans="1:7" ht="27.75" customHeight="1">
      <c r="A2" s="90"/>
      <c r="B2" s="1379" t="s">
        <v>199</v>
      </c>
      <c r="C2" s="1379"/>
      <c r="D2" s="1379"/>
      <c r="E2" s="1379"/>
      <c r="F2" s="256" t="s">
        <v>287</v>
      </c>
      <c r="G2" s="257"/>
    </row>
    <row r="3" spans="1:7" ht="15.75" customHeight="1">
      <c r="A3" s="90"/>
      <c r="B3" s="1379"/>
      <c r="C3" s="1379"/>
      <c r="D3" s="1379"/>
      <c r="E3" s="1379"/>
      <c r="F3" s="162" t="s">
        <v>130</v>
      </c>
      <c r="G3" s="85"/>
    </row>
    <row r="4" spans="1:7" ht="15.75" customHeight="1">
      <c r="A4" s="90"/>
      <c r="B4" s="1472" t="s">
        <v>434</v>
      </c>
      <c r="C4" s="1472"/>
      <c r="D4" s="1472"/>
      <c r="E4" s="1472"/>
      <c r="F4" s="162" t="s">
        <v>289</v>
      </c>
      <c r="G4" s="122">
        <v>1</v>
      </c>
    </row>
    <row r="5" spans="1:7" ht="16.5" customHeight="1">
      <c r="A5" s="90"/>
      <c r="B5" s="1472" t="s">
        <v>435</v>
      </c>
      <c r="C5" s="1472"/>
      <c r="D5" s="1472"/>
      <c r="E5" s="1472"/>
      <c r="F5" s="229" t="s">
        <v>917</v>
      </c>
      <c r="G5" s="123">
        <f ca="1">TODAY()</f>
        <v>42394</v>
      </c>
    </row>
    <row r="6" spans="1:7" ht="15.75" customHeight="1">
      <c r="A6" s="90"/>
      <c r="B6" s="90"/>
      <c r="C6" s="90"/>
      <c r="D6" s="90"/>
      <c r="E6" s="90"/>
      <c r="F6" s="90"/>
      <c r="G6" s="90"/>
    </row>
    <row r="7" spans="1:7" ht="46.5" customHeight="1">
      <c r="A7" s="90"/>
      <c r="B7" s="1378" t="s">
        <v>700</v>
      </c>
      <c r="C7" s="1378"/>
      <c r="D7" s="1378"/>
      <c r="E7" s="1378"/>
      <c r="F7" s="1378"/>
      <c r="G7" s="1378"/>
    </row>
    <row r="8" spans="1:7" s="33" customFormat="1" ht="15.75" customHeight="1">
      <c r="A8" s="269"/>
      <c r="B8" s="1612" t="s">
        <v>211</v>
      </c>
      <c r="C8" s="1610" t="s">
        <v>212</v>
      </c>
      <c r="D8" s="1614" t="s">
        <v>213</v>
      </c>
      <c r="E8" s="1610" t="s">
        <v>214</v>
      </c>
      <c r="F8" s="1610" t="s">
        <v>215</v>
      </c>
      <c r="G8" s="1609" t="s">
        <v>216</v>
      </c>
    </row>
    <row r="9" spans="1:7" s="26" customFormat="1" ht="15.75" customHeight="1">
      <c r="A9" s="270"/>
      <c r="B9" s="1613"/>
      <c r="C9" s="1611"/>
      <c r="D9" s="1490"/>
      <c r="E9" s="1611"/>
      <c r="F9" s="1611"/>
      <c r="G9" s="1502"/>
    </row>
    <row r="10" spans="1:7" ht="15.75" customHeight="1">
      <c r="A10" s="90"/>
      <c r="B10" s="167"/>
      <c r="C10" s="79"/>
      <c r="D10" s="79"/>
      <c r="E10" s="79"/>
      <c r="F10" s="79"/>
      <c r="G10" s="271">
        <f aca="true" t="shared" si="0" ref="G10:G38">D10+E10-F10</f>
        <v>0</v>
      </c>
    </row>
    <row r="11" spans="1:7" ht="15.75" customHeight="1">
      <c r="A11" s="90"/>
      <c r="B11" s="169"/>
      <c r="C11" s="81"/>
      <c r="D11" s="81"/>
      <c r="E11" s="81"/>
      <c r="F11" s="81"/>
      <c r="G11" s="152">
        <f t="shared" si="0"/>
        <v>0</v>
      </c>
    </row>
    <row r="12" spans="1:7" ht="15.75" customHeight="1">
      <c r="A12" s="90"/>
      <c r="B12" s="169"/>
      <c r="C12" s="81"/>
      <c r="D12" s="81"/>
      <c r="E12" s="81"/>
      <c r="F12" s="81"/>
      <c r="G12" s="152">
        <f t="shared" si="0"/>
        <v>0</v>
      </c>
    </row>
    <row r="13" spans="1:7" ht="15.75" customHeight="1">
      <c r="A13" s="90"/>
      <c r="B13" s="169"/>
      <c r="C13" s="81"/>
      <c r="D13" s="81"/>
      <c r="E13" s="81"/>
      <c r="F13" s="81"/>
      <c r="G13" s="152">
        <f t="shared" si="0"/>
        <v>0</v>
      </c>
    </row>
    <row r="14" spans="1:7" ht="15.75" customHeight="1">
      <c r="A14" s="90"/>
      <c r="B14" s="169"/>
      <c r="C14" s="81"/>
      <c r="D14" s="81"/>
      <c r="E14" s="81"/>
      <c r="F14" s="81"/>
      <c r="G14" s="152">
        <f t="shared" si="0"/>
        <v>0</v>
      </c>
    </row>
    <row r="15" spans="1:7" ht="15.75" customHeight="1">
      <c r="A15" s="90"/>
      <c r="B15" s="169"/>
      <c r="C15" s="81"/>
      <c r="D15" s="81"/>
      <c r="E15" s="81"/>
      <c r="F15" s="81"/>
      <c r="G15" s="152">
        <f t="shared" si="0"/>
        <v>0</v>
      </c>
    </row>
    <row r="16" spans="1:7" ht="15.75" customHeight="1">
      <c r="A16" s="90"/>
      <c r="B16" s="169"/>
      <c r="C16" s="81"/>
      <c r="D16" s="81"/>
      <c r="E16" s="81"/>
      <c r="F16" s="81"/>
      <c r="G16" s="152">
        <f t="shared" si="0"/>
        <v>0</v>
      </c>
    </row>
    <row r="17" spans="1:7" ht="15.75" customHeight="1">
      <c r="A17" s="90"/>
      <c r="B17" s="169"/>
      <c r="C17" s="81"/>
      <c r="D17" s="81"/>
      <c r="E17" s="81"/>
      <c r="F17" s="81"/>
      <c r="G17" s="152">
        <f t="shared" si="0"/>
        <v>0</v>
      </c>
    </row>
    <row r="18" spans="1:7" ht="15.75" customHeight="1">
      <c r="A18" s="90"/>
      <c r="B18" s="169"/>
      <c r="C18" s="81"/>
      <c r="D18" s="81"/>
      <c r="E18" s="81"/>
      <c r="F18" s="81"/>
      <c r="G18" s="152">
        <f t="shared" si="0"/>
        <v>0</v>
      </c>
    </row>
    <row r="19" spans="1:7" ht="15.75" customHeight="1">
      <c r="A19" s="90"/>
      <c r="B19" s="169"/>
      <c r="C19" s="81"/>
      <c r="D19" s="81"/>
      <c r="E19" s="81"/>
      <c r="F19" s="81"/>
      <c r="G19" s="152">
        <f t="shared" si="0"/>
        <v>0</v>
      </c>
    </row>
    <row r="20" spans="1:7" ht="15.75" customHeight="1">
      <c r="A20" s="90"/>
      <c r="B20" s="169"/>
      <c r="C20" s="81"/>
      <c r="D20" s="81"/>
      <c r="E20" s="81"/>
      <c r="F20" s="81"/>
      <c r="G20" s="152">
        <f t="shared" si="0"/>
        <v>0</v>
      </c>
    </row>
    <row r="21" spans="1:7" ht="15.75" customHeight="1">
      <c r="A21" s="90"/>
      <c r="B21" s="169"/>
      <c r="C21" s="81"/>
      <c r="D21" s="81"/>
      <c r="E21" s="81"/>
      <c r="F21" s="81"/>
      <c r="G21" s="152">
        <f t="shared" si="0"/>
        <v>0</v>
      </c>
    </row>
    <row r="22" spans="1:7" ht="15.75" customHeight="1">
      <c r="A22" s="90"/>
      <c r="B22" s="169"/>
      <c r="C22" s="81"/>
      <c r="D22" s="81"/>
      <c r="E22" s="81"/>
      <c r="F22" s="81"/>
      <c r="G22" s="152">
        <f t="shared" si="0"/>
        <v>0</v>
      </c>
    </row>
    <row r="23" spans="1:7" ht="15.75" customHeight="1">
      <c r="A23" s="90"/>
      <c r="B23" s="169"/>
      <c r="C23" s="81"/>
      <c r="D23" s="81"/>
      <c r="E23" s="81"/>
      <c r="F23" s="81"/>
      <c r="G23" s="152">
        <f t="shared" si="0"/>
        <v>0</v>
      </c>
    </row>
    <row r="24" spans="1:7" ht="15.75" customHeight="1">
      <c r="A24" s="90"/>
      <c r="B24" s="169"/>
      <c r="C24" s="81"/>
      <c r="D24" s="81"/>
      <c r="E24" s="81"/>
      <c r="F24" s="81"/>
      <c r="G24" s="152">
        <f t="shared" si="0"/>
        <v>0</v>
      </c>
    </row>
    <row r="25" spans="1:7" ht="15.75" customHeight="1">
      <c r="A25" s="90"/>
      <c r="B25" s="169"/>
      <c r="C25" s="81"/>
      <c r="D25" s="81"/>
      <c r="E25" s="81"/>
      <c r="F25" s="81"/>
      <c r="G25" s="152">
        <f t="shared" si="0"/>
        <v>0</v>
      </c>
    </row>
    <row r="26" spans="1:7" ht="15.75" customHeight="1">
      <c r="A26" s="90"/>
      <c r="B26" s="169"/>
      <c r="C26" s="81"/>
      <c r="D26" s="81"/>
      <c r="E26" s="81"/>
      <c r="F26" s="81"/>
      <c r="G26" s="152">
        <f t="shared" si="0"/>
        <v>0</v>
      </c>
    </row>
    <row r="27" spans="1:7" ht="15.75" customHeight="1">
      <c r="A27" s="90"/>
      <c r="B27" s="169"/>
      <c r="C27" s="81"/>
      <c r="D27" s="81"/>
      <c r="E27" s="81"/>
      <c r="F27" s="81"/>
      <c r="G27" s="152">
        <f t="shared" si="0"/>
        <v>0</v>
      </c>
    </row>
    <row r="28" spans="1:7" ht="15.75" customHeight="1">
      <c r="A28" s="90"/>
      <c r="B28" s="169"/>
      <c r="C28" s="81"/>
      <c r="D28" s="81"/>
      <c r="E28" s="81"/>
      <c r="F28" s="81"/>
      <c r="G28" s="152">
        <f t="shared" si="0"/>
        <v>0</v>
      </c>
    </row>
    <row r="29" spans="1:7" ht="15.75" customHeight="1">
      <c r="A29" s="90"/>
      <c r="B29" s="169"/>
      <c r="C29" s="81"/>
      <c r="D29" s="81"/>
      <c r="E29" s="81"/>
      <c r="F29" s="81"/>
      <c r="G29" s="152">
        <f t="shared" si="0"/>
        <v>0</v>
      </c>
    </row>
    <row r="30" spans="1:7" ht="15.75" customHeight="1">
      <c r="A30" s="90"/>
      <c r="B30" s="169"/>
      <c r="C30" s="81"/>
      <c r="D30" s="81"/>
      <c r="E30" s="81"/>
      <c r="F30" s="81"/>
      <c r="G30" s="152">
        <f t="shared" si="0"/>
        <v>0</v>
      </c>
    </row>
    <row r="31" spans="1:7" ht="15.75" customHeight="1">
      <c r="A31" s="90"/>
      <c r="B31" s="169"/>
      <c r="C31" s="81"/>
      <c r="D31" s="81"/>
      <c r="E31" s="81"/>
      <c r="F31" s="81"/>
      <c r="G31" s="152">
        <f t="shared" si="0"/>
        <v>0</v>
      </c>
    </row>
    <row r="32" spans="1:7" ht="15.75" customHeight="1">
      <c r="A32" s="90"/>
      <c r="B32" s="169"/>
      <c r="C32" s="81"/>
      <c r="D32" s="81"/>
      <c r="E32" s="81"/>
      <c r="F32" s="81"/>
      <c r="G32" s="152">
        <f t="shared" si="0"/>
        <v>0</v>
      </c>
    </row>
    <row r="33" spans="1:7" ht="15.75" customHeight="1">
      <c r="A33" s="90"/>
      <c r="B33" s="169"/>
      <c r="C33" s="81"/>
      <c r="D33" s="81"/>
      <c r="E33" s="81"/>
      <c r="F33" s="81"/>
      <c r="G33" s="152">
        <f t="shared" si="0"/>
        <v>0</v>
      </c>
    </row>
    <row r="34" spans="1:7" ht="15.75" customHeight="1">
      <c r="A34" s="90"/>
      <c r="B34" s="169"/>
      <c r="C34" s="81"/>
      <c r="D34" s="81"/>
      <c r="E34" s="81"/>
      <c r="F34" s="81"/>
      <c r="G34" s="152">
        <f t="shared" si="0"/>
        <v>0</v>
      </c>
    </row>
    <row r="35" spans="1:7" ht="15.75" customHeight="1">
      <c r="A35" s="90"/>
      <c r="B35" s="169"/>
      <c r="C35" s="81"/>
      <c r="D35" s="81"/>
      <c r="E35" s="81"/>
      <c r="F35" s="81"/>
      <c r="G35" s="152">
        <f t="shared" si="0"/>
        <v>0</v>
      </c>
    </row>
    <row r="36" spans="1:7" ht="15.75" customHeight="1">
      <c r="A36" s="90"/>
      <c r="B36" s="169"/>
      <c r="C36" s="81"/>
      <c r="D36" s="81"/>
      <c r="E36" s="81"/>
      <c r="F36" s="81"/>
      <c r="G36" s="152">
        <f t="shared" si="0"/>
        <v>0</v>
      </c>
    </row>
    <row r="37" spans="1:7" ht="15.75" customHeight="1">
      <c r="A37" s="90"/>
      <c r="B37" s="169"/>
      <c r="C37" s="81"/>
      <c r="D37" s="81"/>
      <c r="E37" s="81"/>
      <c r="F37" s="81"/>
      <c r="G37" s="152">
        <f t="shared" si="0"/>
        <v>0</v>
      </c>
    </row>
    <row r="38" spans="1:7" ht="15.75" customHeight="1">
      <c r="A38" s="90"/>
      <c r="B38" s="170"/>
      <c r="C38" s="171"/>
      <c r="D38" s="171"/>
      <c r="E38" s="171"/>
      <c r="F38" s="171"/>
      <c r="G38" s="161">
        <f t="shared" si="0"/>
        <v>0</v>
      </c>
    </row>
    <row r="39" spans="1:7" ht="15.75" customHeight="1">
      <c r="A39" s="90"/>
      <c r="B39" s="272"/>
      <c r="C39" s="272"/>
      <c r="D39" s="273">
        <f>SUM(D10:D38)</f>
        <v>0</v>
      </c>
      <c r="E39" s="273">
        <f>SUM(E10:E38)</f>
        <v>0</v>
      </c>
      <c r="F39" s="273">
        <f>SUM(F10:F38)</f>
        <v>0</v>
      </c>
      <c r="G39" s="145">
        <f>SUM(G10:G38)</f>
        <v>0</v>
      </c>
    </row>
    <row r="40" spans="1:6" ht="15.75" customHeight="1">
      <c r="A40" s="19"/>
      <c r="B40" s="19"/>
      <c r="C40" s="19"/>
      <c r="D40" s="19"/>
      <c r="E40" s="19"/>
      <c r="F40" s="19"/>
    </row>
    <row r="41" spans="1:6" ht="15.75" customHeight="1">
      <c r="A41" s="18"/>
      <c r="B41" s="18"/>
      <c r="C41" s="18"/>
      <c r="D41" s="18"/>
      <c r="E41" s="18"/>
      <c r="F41" s="18"/>
    </row>
    <row r="42" spans="1:6" ht="15.75" customHeight="1">
      <c r="A42" s="18"/>
      <c r="B42" s="18"/>
      <c r="C42" s="18"/>
      <c r="D42" s="18"/>
      <c r="E42" s="18"/>
      <c r="F42" s="18"/>
    </row>
    <row r="43" spans="1:6" ht="15.75" customHeight="1">
      <c r="A43" s="18"/>
      <c r="B43" s="18"/>
      <c r="C43" s="18"/>
      <c r="D43" s="18"/>
      <c r="E43" s="18"/>
      <c r="F43" s="18"/>
    </row>
    <row r="44" spans="1:6" ht="15.75" customHeight="1">
      <c r="A44" s="18"/>
      <c r="B44" s="18"/>
      <c r="C44" s="18"/>
      <c r="D44" s="18"/>
      <c r="E44" s="18"/>
      <c r="F44" s="18"/>
    </row>
    <row r="45" spans="1:6" ht="15.75" customHeight="1">
      <c r="A45" s="18"/>
      <c r="B45" s="18"/>
      <c r="C45" s="18"/>
      <c r="D45" s="18"/>
      <c r="E45" s="18"/>
      <c r="F45" s="18"/>
    </row>
    <row r="46" spans="1:6" ht="15.75" customHeight="1">
      <c r="A46" s="18"/>
      <c r="B46" s="18"/>
      <c r="C46" s="18"/>
      <c r="D46" s="18"/>
      <c r="E46" s="18"/>
      <c r="F46" s="18"/>
    </row>
    <row r="47" spans="1:6" ht="15.75" customHeight="1">
      <c r="A47" s="18"/>
      <c r="B47" s="18"/>
      <c r="C47" s="18"/>
      <c r="D47" s="18"/>
      <c r="E47" s="18"/>
      <c r="F47" s="18"/>
    </row>
    <row r="48" spans="1:6" ht="15.75" customHeight="1">
      <c r="A48" s="18"/>
      <c r="B48" s="18"/>
      <c r="C48" s="18"/>
      <c r="D48" s="18"/>
      <c r="E48" s="18"/>
      <c r="F48" s="18"/>
    </row>
    <row r="49" spans="1:6" ht="15.75" customHeight="1">
      <c r="A49" s="18"/>
      <c r="B49" s="18"/>
      <c r="C49" s="18"/>
      <c r="D49" s="18"/>
      <c r="E49" s="18"/>
      <c r="F49" s="18"/>
    </row>
    <row r="50" spans="1:6" ht="15.75" customHeight="1">
      <c r="A50" s="18"/>
      <c r="B50" s="18"/>
      <c r="C50" s="18"/>
      <c r="D50" s="18"/>
      <c r="E50" s="18"/>
      <c r="F50" s="18"/>
    </row>
    <row r="51" spans="1:6" ht="15.75" customHeight="1">
      <c r="A51" s="18"/>
      <c r="B51" s="18"/>
      <c r="C51" s="18"/>
      <c r="D51" s="18"/>
      <c r="E51" s="18"/>
      <c r="F51" s="18"/>
    </row>
    <row r="52" spans="1:6" ht="15.75" customHeight="1">
      <c r="A52" s="18"/>
      <c r="B52" s="18"/>
      <c r="C52" s="18"/>
      <c r="D52" s="18"/>
      <c r="E52" s="18"/>
      <c r="F52" s="18"/>
    </row>
    <row r="53" spans="1:6" ht="15.75" customHeight="1">
      <c r="A53" s="18"/>
      <c r="B53" s="18"/>
      <c r="C53" s="18"/>
      <c r="D53" s="18"/>
      <c r="E53" s="18"/>
      <c r="F53" s="18"/>
    </row>
    <row r="54" spans="1:6" ht="15.75" customHeight="1">
      <c r="A54" s="18"/>
      <c r="B54" s="18"/>
      <c r="C54" s="18"/>
      <c r="D54" s="18"/>
      <c r="E54" s="18"/>
      <c r="F54" s="18"/>
    </row>
    <row r="55" spans="1:6" ht="15.75" customHeight="1">
      <c r="A55" s="18"/>
      <c r="B55" s="18"/>
      <c r="C55" s="18"/>
      <c r="D55" s="18"/>
      <c r="E55" s="18"/>
      <c r="F55" s="18"/>
    </row>
    <row r="56" spans="1:6" ht="15.75" customHeight="1">
      <c r="A56" s="18"/>
      <c r="B56" s="18"/>
      <c r="C56" s="18"/>
      <c r="D56" s="18"/>
      <c r="E56" s="18"/>
      <c r="F56" s="18"/>
    </row>
    <row r="57" spans="1:6" ht="15.75" customHeight="1">
      <c r="A57" s="18"/>
      <c r="B57" s="18"/>
      <c r="C57" s="18"/>
      <c r="D57" s="18"/>
      <c r="E57" s="18"/>
      <c r="F57" s="18"/>
    </row>
    <row r="58" spans="1:6" ht="15.75" customHeight="1">
      <c r="A58" s="18"/>
      <c r="B58" s="18"/>
      <c r="C58" s="18"/>
      <c r="D58" s="18"/>
      <c r="E58" s="18"/>
      <c r="F58" s="18"/>
    </row>
    <row r="59" spans="1:6" ht="15.75" customHeight="1">
      <c r="A59" s="18"/>
      <c r="B59" s="18"/>
      <c r="C59" s="18"/>
      <c r="D59" s="18"/>
      <c r="E59" s="18"/>
      <c r="F59" s="18"/>
    </row>
    <row r="60" spans="1:6" ht="15.75" customHeight="1">
      <c r="A60" s="18"/>
      <c r="B60" s="18"/>
      <c r="C60" s="18"/>
      <c r="D60" s="18"/>
      <c r="E60" s="18"/>
      <c r="F60" s="18"/>
    </row>
    <row r="61" spans="1:6" ht="15.75" customHeight="1">
      <c r="A61" s="18"/>
      <c r="B61" s="18"/>
      <c r="C61" s="18"/>
      <c r="D61" s="18"/>
      <c r="E61" s="18"/>
      <c r="F61" s="18"/>
    </row>
    <row r="62" spans="1:6" ht="15.75" customHeight="1">
      <c r="A62" s="18"/>
      <c r="B62" s="18"/>
      <c r="C62" s="18"/>
      <c r="D62" s="18"/>
      <c r="E62" s="18"/>
      <c r="F62" s="18"/>
    </row>
    <row r="63" spans="1:6" ht="15.75" customHeight="1">
      <c r="A63" s="18"/>
      <c r="B63" s="18"/>
      <c r="C63" s="18"/>
      <c r="D63" s="18"/>
      <c r="E63" s="18"/>
      <c r="F63" s="18"/>
    </row>
    <row r="64" spans="1:6" ht="15.75" customHeight="1">
      <c r="A64" s="18"/>
      <c r="B64" s="18"/>
      <c r="C64" s="18"/>
      <c r="D64" s="18"/>
      <c r="E64" s="18"/>
      <c r="F64" s="18"/>
    </row>
    <row r="65" spans="1:6" ht="15.75" customHeight="1">
      <c r="A65" s="18"/>
      <c r="B65" s="18"/>
      <c r="C65" s="18"/>
      <c r="D65" s="18"/>
      <c r="E65" s="18"/>
      <c r="F65" s="18"/>
    </row>
    <row r="66" spans="1:6" ht="15.75" customHeight="1">
      <c r="A66" s="18"/>
      <c r="B66" s="18"/>
      <c r="C66" s="18"/>
      <c r="D66" s="18"/>
      <c r="E66" s="18"/>
      <c r="F66" s="18"/>
    </row>
    <row r="67" spans="1:6" ht="15.75" customHeight="1">
      <c r="A67" s="18"/>
      <c r="B67" s="18"/>
      <c r="C67" s="18"/>
      <c r="D67" s="18"/>
      <c r="E67" s="18"/>
      <c r="F67" s="18"/>
    </row>
    <row r="68" spans="1:6" ht="15.75" customHeight="1">
      <c r="A68" s="18"/>
      <c r="B68" s="18"/>
      <c r="C68" s="18"/>
      <c r="D68" s="18"/>
      <c r="E68" s="18"/>
      <c r="F68" s="18"/>
    </row>
    <row r="69" spans="1:6" ht="15.75" customHeight="1">
      <c r="A69" s="18"/>
      <c r="B69" s="18"/>
      <c r="C69" s="18"/>
      <c r="D69" s="18"/>
      <c r="E69" s="18"/>
      <c r="F69" s="18"/>
    </row>
    <row r="70" spans="1:6" ht="15.75" customHeight="1">
      <c r="A70" s="18"/>
      <c r="B70" s="18"/>
      <c r="C70" s="18"/>
      <c r="D70" s="18"/>
      <c r="E70" s="18"/>
      <c r="F70" s="18"/>
    </row>
    <row r="71" spans="1:6" ht="15.75" customHeight="1">
      <c r="A71" s="18"/>
      <c r="B71" s="18"/>
      <c r="C71" s="18"/>
      <c r="D71" s="18"/>
      <c r="E71" s="18"/>
      <c r="F71" s="18"/>
    </row>
    <row r="72" spans="1:6" ht="15.75" customHeight="1">
      <c r="A72" s="18"/>
      <c r="B72" s="18"/>
      <c r="C72" s="18"/>
      <c r="D72" s="18"/>
      <c r="E72" s="18"/>
      <c r="F72" s="18"/>
    </row>
    <row r="73" spans="1:6" ht="15.75" customHeight="1">
      <c r="A73" s="18"/>
      <c r="B73" s="18"/>
      <c r="C73" s="18"/>
      <c r="D73" s="18"/>
      <c r="E73" s="18"/>
      <c r="F73" s="18"/>
    </row>
    <row r="74" spans="1:6" ht="15.75" customHeight="1">
      <c r="A74" s="18"/>
      <c r="B74" s="18"/>
      <c r="C74" s="18"/>
      <c r="D74" s="18"/>
      <c r="E74" s="18"/>
      <c r="F74" s="18"/>
    </row>
    <row r="75" spans="1:6" ht="15.75" customHeight="1">
      <c r="A75" s="18"/>
      <c r="B75" s="18"/>
      <c r="C75" s="18"/>
      <c r="D75" s="18"/>
      <c r="E75" s="18"/>
      <c r="F75" s="18"/>
    </row>
    <row r="76" spans="1:6" ht="15.75" customHeight="1">
      <c r="A76" s="18"/>
      <c r="B76" s="18"/>
      <c r="C76" s="18"/>
      <c r="D76" s="18"/>
      <c r="E76" s="18"/>
      <c r="F76" s="18"/>
    </row>
    <row r="83" ht="15" customHeight="1"/>
  </sheetData>
  <sheetProtection/>
  <mergeCells count="10">
    <mergeCell ref="G8:G9"/>
    <mergeCell ref="C8:C9"/>
    <mergeCell ref="F8:F9"/>
    <mergeCell ref="B2:E3"/>
    <mergeCell ref="B4:E4"/>
    <mergeCell ref="B5:E5"/>
    <mergeCell ref="B7:G7"/>
    <mergeCell ref="B8:B9"/>
    <mergeCell ref="D8:D9"/>
    <mergeCell ref="E8:E9"/>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8" r:id="rId2"/>
  <drawing r:id="rId1"/>
</worksheet>
</file>

<file path=xl/worksheets/sheet23.xml><?xml version="1.0" encoding="utf-8"?>
<worksheet xmlns="http://schemas.openxmlformats.org/spreadsheetml/2006/main" xmlns:r="http://schemas.openxmlformats.org/officeDocument/2006/relationships">
  <dimension ref="A1:H49"/>
  <sheetViews>
    <sheetView showGridLines="0" zoomScalePageLayoutView="0" workbookViewId="0" topLeftCell="A1">
      <selection activeCell="A1" sqref="A1"/>
    </sheetView>
  </sheetViews>
  <sheetFormatPr defaultColWidth="9.140625" defaultRowHeight="12.75"/>
  <cols>
    <col min="1" max="1" width="2.28125" style="23" customWidth="1"/>
    <col min="2" max="2" width="15.421875" style="23" customWidth="1"/>
    <col min="3" max="3" width="10.421875" style="23" customWidth="1"/>
    <col min="4" max="4" width="11.28125" style="23" customWidth="1"/>
    <col min="5" max="5" width="14.7109375" style="23" customWidth="1"/>
    <col min="6" max="6" width="18.8515625" style="23" customWidth="1"/>
    <col min="7" max="8" width="17.140625" style="23" customWidth="1"/>
    <col min="9" max="16384" width="9.140625" style="23" customWidth="1"/>
  </cols>
  <sheetData>
    <row r="1" spans="1:8" ht="15">
      <c r="A1" s="90"/>
      <c r="B1" s="224"/>
      <c r="C1" s="224"/>
      <c r="D1" s="224"/>
      <c r="E1" s="224"/>
      <c r="F1" s="224"/>
      <c r="G1" s="224"/>
      <c r="H1" s="274"/>
    </row>
    <row r="2" spans="1:8" ht="15">
      <c r="A2" s="90"/>
      <c r="B2" s="1588" t="s">
        <v>199</v>
      </c>
      <c r="C2" s="1588"/>
      <c r="D2" s="1588"/>
      <c r="E2" s="1588"/>
      <c r="F2" s="1588"/>
      <c r="G2" s="226" t="s">
        <v>287</v>
      </c>
      <c r="H2" s="227"/>
    </row>
    <row r="3" spans="1:8" ht="15">
      <c r="A3" s="90"/>
      <c r="B3" s="1588"/>
      <c r="C3" s="1588"/>
      <c r="D3" s="1588"/>
      <c r="E3" s="1588"/>
      <c r="F3" s="1588"/>
      <c r="G3" s="228" t="s">
        <v>130</v>
      </c>
      <c r="H3" s="86"/>
    </row>
    <row r="4" spans="1:8" ht="15">
      <c r="A4" s="90"/>
      <c r="B4" s="1628" t="s">
        <v>155</v>
      </c>
      <c r="C4" s="1628"/>
      <c r="D4" s="1628"/>
      <c r="E4" s="1628"/>
      <c r="F4" s="1628"/>
      <c r="G4" s="228" t="s">
        <v>289</v>
      </c>
      <c r="H4" s="275">
        <v>1</v>
      </c>
    </row>
    <row r="5" spans="1:8" ht="15">
      <c r="A5" s="90"/>
      <c r="B5" s="1628"/>
      <c r="C5" s="1628"/>
      <c r="D5" s="1628"/>
      <c r="E5" s="1628"/>
      <c r="F5" s="1628"/>
      <c r="G5" s="229" t="s">
        <v>917</v>
      </c>
      <c r="H5" s="123">
        <f ca="1">TODAY()</f>
        <v>42394</v>
      </c>
    </row>
    <row r="6" spans="1:8" ht="15">
      <c r="A6" s="90"/>
      <c r="B6" s="224"/>
      <c r="C6" s="224"/>
      <c r="D6" s="224"/>
      <c r="E6" s="224"/>
      <c r="F6" s="224"/>
      <c r="G6" s="224"/>
      <c r="H6" s="224"/>
    </row>
    <row r="7" spans="1:8" ht="15">
      <c r="A7" s="90"/>
      <c r="B7" s="1629" t="s">
        <v>437</v>
      </c>
      <c r="C7" s="1630"/>
      <c r="D7" s="1630" t="s">
        <v>438</v>
      </c>
      <c r="E7" s="1630"/>
      <c r="F7" s="1630"/>
      <c r="G7" s="1617" t="s">
        <v>439</v>
      </c>
      <c r="H7" s="1618"/>
    </row>
    <row r="8" spans="1:8" ht="15">
      <c r="A8" s="90"/>
      <c r="B8" s="1631"/>
      <c r="C8" s="1632"/>
      <c r="D8" s="1632"/>
      <c r="E8" s="1632"/>
      <c r="F8" s="1632"/>
      <c r="G8" s="1619" t="s">
        <v>440</v>
      </c>
      <c r="H8" s="1620"/>
    </row>
    <row r="9" spans="1:8" ht="15.75" customHeight="1">
      <c r="A9" s="90"/>
      <c r="B9" s="1626" t="s">
        <v>162</v>
      </c>
      <c r="C9" s="210" t="s">
        <v>436</v>
      </c>
      <c r="D9" s="210" t="s">
        <v>441</v>
      </c>
      <c r="E9" s="210" t="s">
        <v>442</v>
      </c>
      <c r="F9" s="276" t="s">
        <v>443</v>
      </c>
      <c r="G9" s="277"/>
      <c r="H9" s="278" t="s">
        <v>444</v>
      </c>
    </row>
    <row r="10" spans="1:8" ht="15">
      <c r="A10" s="90"/>
      <c r="B10" s="1627"/>
      <c r="C10" s="279"/>
      <c r="D10" s="280" t="s">
        <v>445</v>
      </c>
      <c r="E10" s="280" t="s">
        <v>446</v>
      </c>
      <c r="F10" s="280" t="s">
        <v>447</v>
      </c>
      <c r="G10" s="280" t="s">
        <v>448</v>
      </c>
      <c r="H10" s="281"/>
    </row>
    <row r="11" spans="1:8" ht="15">
      <c r="A11" s="90"/>
      <c r="B11" s="282"/>
      <c r="C11" s="283"/>
      <c r="D11" s="283"/>
      <c r="E11" s="284"/>
      <c r="F11" s="284"/>
      <c r="G11" s="284"/>
      <c r="H11" s="285"/>
    </row>
    <row r="12" spans="1:8" ht="15">
      <c r="A12" s="90"/>
      <c r="B12" s="282"/>
      <c r="C12" s="283"/>
      <c r="D12" s="283"/>
      <c r="E12" s="284"/>
      <c r="F12" s="284"/>
      <c r="G12" s="284"/>
      <c r="H12" s="285"/>
    </row>
    <row r="13" spans="1:8" ht="15">
      <c r="A13" s="90"/>
      <c r="B13" s="282"/>
      <c r="C13" s="283"/>
      <c r="D13" s="283"/>
      <c r="E13" s="284"/>
      <c r="F13" s="284"/>
      <c r="G13" s="284"/>
      <c r="H13" s="285"/>
    </row>
    <row r="14" spans="1:8" ht="15">
      <c r="A14" s="90"/>
      <c r="B14" s="282"/>
      <c r="C14" s="283"/>
      <c r="D14" s="283"/>
      <c r="E14" s="284"/>
      <c r="F14" s="284"/>
      <c r="G14" s="284"/>
      <c r="H14" s="285"/>
    </row>
    <row r="15" spans="1:8" ht="15">
      <c r="A15" s="90"/>
      <c r="B15" s="282"/>
      <c r="C15" s="283"/>
      <c r="D15" s="283"/>
      <c r="E15" s="284"/>
      <c r="F15" s="284"/>
      <c r="G15" s="284"/>
      <c r="H15" s="285"/>
    </row>
    <row r="16" spans="1:8" ht="15">
      <c r="A16" s="90"/>
      <c r="B16" s="282"/>
      <c r="C16" s="283"/>
      <c r="D16" s="283"/>
      <c r="E16" s="284"/>
      <c r="F16" s="284"/>
      <c r="G16" s="284"/>
      <c r="H16" s="285"/>
    </row>
    <row r="17" spans="1:8" ht="15">
      <c r="A17" s="90"/>
      <c r="B17" s="282"/>
      <c r="C17" s="283"/>
      <c r="D17" s="283"/>
      <c r="E17" s="284"/>
      <c r="F17" s="284"/>
      <c r="G17" s="284"/>
      <c r="H17" s="285"/>
    </row>
    <row r="18" spans="1:8" ht="15">
      <c r="A18" s="90"/>
      <c r="B18" s="282"/>
      <c r="C18" s="283"/>
      <c r="D18" s="283"/>
      <c r="E18" s="284"/>
      <c r="F18" s="284"/>
      <c r="G18" s="284"/>
      <c r="H18" s="285"/>
    </row>
    <row r="19" spans="1:8" ht="15">
      <c r="A19" s="90"/>
      <c r="B19" s="282"/>
      <c r="C19" s="283"/>
      <c r="D19" s="283"/>
      <c r="E19" s="284"/>
      <c r="F19" s="284"/>
      <c r="G19" s="284"/>
      <c r="H19" s="285"/>
    </row>
    <row r="20" spans="1:8" ht="15">
      <c r="A20" s="90"/>
      <c r="B20" s="282"/>
      <c r="C20" s="283"/>
      <c r="D20" s="283"/>
      <c r="E20" s="284"/>
      <c r="F20" s="284"/>
      <c r="G20" s="284"/>
      <c r="H20" s="285"/>
    </row>
    <row r="21" spans="1:8" ht="15">
      <c r="A21" s="90"/>
      <c r="B21" s="282"/>
      <c r="C21" s="283"/>
      <c r="D21" s="283"/>
      <c r="E21" s="284"/>
      <c r="F21" s="284"/>
      <c r="G21" s="284"/>
      <c r="H21" s="285"/>
    </row>
    <row r="22" spans="1:8" ht="15">
      <c r="A22" s="90"/>
      <c r="B22" s="282"/>
      <c r="C22" s="283"/>
      <c r="D22" s="283"/>
      <c r="E22" s="284"/>
      <c r="F22" s="284"/>
      <c r="G22" s="284"/>
      <c r="H22" s="285"/>
    </row>
    <row r="23" spans="1:8" ht="15">
      <c r="A23" s="90"/>
      <c r="B23" s="282"/>
      <c r="C23" s="283"/>
      <c r="D23" s="283"/>
      <c r="E23" s="284"/>
      <c r="F23" s="284"/>
      <c r="G23" s="284"/>
      <c r="H23" s="285"/>
    </row>
    <row r="24" spans="1:8" ht="15">
      <c r="A24" s="90"/>
      <c r="B24" s="282"/>
      <c r="C24" s="283"/>
      <c r="D24" s="283"/>
      <c r="E24" s="284"/>
      <c r="F24" s="284"/>
      <c r="G24" s="284"/>
      <c r="H24" s="285"/>
    </row>
    <row r="25" spans="1:8" ht="15">
      <c r="A25" s="90"/>
      <c r="B25" s="282"/>
      <c r="C25" s="283"/>
      <c r="D25" s="283"/>
      <c r="E25" s="284"/>
      <c r="F25" s="284"/>
      <c r="G25" s="284"/>
      <c r="H25" s="285"/>
    </row>
    <row r="26" spans="1:8" ht="15">
      <c r="A26" s="90"/>
      <c r="B26" s="282"/>
      <c r="C26" s="283"/>
      <c r="D26" s="283"/>
      <c r="E26" s="284"/>
      <c r="F26" s="284"/>
      <c r="G26" s="284"/>
      <c r="H26" s="285"/>
    </row>
    <row r="27" spans="1:8" ht="15">
      <c r="A27" s="90"/>
      <c r="B27" s="282"/>
      <c r="C27" s="283"/>
      <c r="D27" s="283"/>
      <c r="E27" s="284"/>
      <c r="F27" s="284"/>
      <c r="G27" s="284"/>
      <c r="H27" s="285"/>
    </row>
    <row r="28" spans="1:8" ht="15">
      <c r="A28" s="90"/>
      <c r="B28" s="282"/>
      <c r="C28" s="283"/>
      <c r="D28" s="283"/>
      <c r="E28" s="284"/>
      <c r="F28" s="284"/>
      <c r="G28" s="284"/>
      <c r="H28" s="285"/>
    </row>
    <row r="29" spans="1:8" ht="15">
      <c r="A29" s="90"/>
      <c r="B29" s="282"/>
      <c r="C29" s="283"/>
      <c r="D29" s="283"/>
      <c r="E29" s="284"/>
      <c r="F29" s="284"/>
      <c r="G29" s="284"/>
      <c r="H29" s="285"/>
    </row>
    <row r="30" spans="1:8" ht="15">
      <c r="A30" s="90"/>
      <c r="B30" s="282"/>
      <c r="C30" s="283"/>
      <c r="D30" s="283"/>
      <c r="E30" s="284"/>
      <c r="F30" s="284"/>
      <c r="G30" s="284"/>
      <c r="H30" s="285"/>
    </row>
    <row r="31" spans="1:8" ht="15">
      <c r="A31" s="90"/>
      <c r="B31" s="282"/>
      <c r="C31" s="283"/>
      <c r="D31" s="283"/>
      <c r="E31" s="284"/>
      <c r="F31" s="284"/>
      <c r="G31" s="284"/>
      <c r="H31" s="285"/>
    </row>
    <row r="32" spans="1:8" ht="15">
      <c r="A32" s="90"/>
      <c r="B32" s="282"/>
      <c r="C32" s="283"/>
      <c r="D32" s="283"/>
      <c r="E32" s="284"/>
      <c r="F32" s="284"/>
      <c r="G32" s="284"/>
      <c r="H32" s="285"/>
    </row>
    <row r="33" spans="1:8" ht="15">
      <c r="A33" s="90"/>
      <c r="B33" s="282"/>
      <c r="C33" s="283"/>
      <c r="D33" s="283"/>
      <c r="E33" s="284"/>
      <c r="F33" s="284"/>
      <c r="G33" s="284"/>
      <c r="H33" s="285"/>
    </row>
    <row r="34" spans="1:8" ht="15">
      <c r="A34" s="90"/>
      <c r="B34" s="282"/>
      <c r="C34" s="283"/>
      <c r="D34" s="283"/>
      <c r="E34" s="284"/>
      <c r="F34" s="284"/>
      <c r="G34" s="284"/>
      <c r="H34" s="285"/>
    </row>
    <row r="35" spans="1:8" ht="15">
      <c r="A35" s="90"/>
      <c r="B35" s="282"/>
      <c r="C35" s="283"/>
      <c r="D35" s="283"/>
      <c r="E35" s="284"/>
      <c r="F35" s="284"/>
      <c r="G35" s="284"/>
      <c r="H35" s="285"/>
    </row>
    <row r="36" spans="1:8" ht="15">
      <c r="A36" s="90"/>
      <c r="B36" s="282"/>
      <c r="C36" s="283"/>
      <c r="D36" s="283"/>
      <c r="E36" s="284"/>
      <c r="F36" s="284"/>
      <c r="G36" s="284"/>
      <c r="H36" s="285"/>
    </row>
    <row r="37" spans="1:8" ht="15">
      <c r="A37" s="90"/>
      <c r="B37" s="282"/>
      <c r="C37" s="283"/>
      <c r="D37" s="283"/>
      <c r="E37" s="284"/>
      <c r="F37" s="284"/>
      <c r="G37" s="284"/>
      <c r="H37" s="285"/>
    </row>
    <row r="38" spans="1:8" ht="15">
      <c r="A38" s="90"/>
      <c r="B38" s="282"/>
      <c r="C38" s="283"/>
      <c r="D38" s="283"/>
      <c r="E38" s="284"/>
      <c r="F38" s="284"/>
      <c r="G38" s="284"/>
      <c r="H38" s="285"/>
    </row>
    <row r="39" spans="1:8" ht="15">
      <c r="A39" s="90"/>
      <c r="B39" s="282"/>
      <c r="C39" s="283"/>
      <c r="D39" s="283"/>
      <c r="E39" s="284"/>
      <c r="F39" s="284"/>
      <c r="G39" s="284"/>
      <c r="H39" s="285"/>
    </row>
    <row r="40" spans="1:8" ht="15">
      <c r="A40" s="90"/>
      <c r="B40" s="282"/>
      <c r="C40" s="283"/>
      <c r="D40" s="283"/>
      <c r="E40" s="284"/>
      <c r="F40" s="284"/>
      <c r="G40" s="284"/>
      <c r="H40" s="285"/>
    </row>
    <row r="41" spans="1:8" ht="15">
      <c r="A41" s="90"/>
      <c r="B41" s="286"/>
      <c r="C41" s="287"/>
      <c r="D41" s="287"/>
      <c r="E41" s="284"/>
      <c r="F41" s="284"/>
      <c r="G41" s="288"/>
      <c r="H41" s="285"/>
    </row>
    <row r="42" spans="1:8" ht="15">
      <c r="A42" s="90"/>
      <c r="B42" s="282"/>
      <c r="C42" s="283"/>
      <c r="D42" s="283"/>
      <c r="E42" s="284"/>
      <c r="F42" s="284"/>
      <c r="G42" s="284"/>
      <c r="H42" s="285"/>
    </row>
    <row r="43" spans="1:8" ht="15">
      <c r="A43" s="90"/>
      <c r="B43" s="286"/>
      <c r="C43" s="287"/>
      <c r="D43" s="287"/>
      <c r="E43" s="284"/>
      <c r="F43" s="284"/>
      <c r="G43" s="284"/>
      <c r="H43" s="285"/>
    </row>
    <row r="44" spans="1:8" ht="15">
      <c r="A44" s="90"/>
      <c r="B44" s="282"/>
      <c r="C44" s="283" t="s">
        <v>332</v>
      </c>
      <c r="D44" s="283"/>
      <c r="E44" s="284"/>
      <c r="F44" s="284"/>
      <c r="G44" s="284"/>
      <c r="H44" s="285"/>
    </row>
    <row r="45" spans="1:8" ht="15">
      <c r="A45" s="90"/>
      <c r="B45" s="289" t="s">
        <v>449</v>
      </c>
      <c r="C45" s="290"/>
      <c r="D45" s="290"/>
      <c r="E45" s="291">
        <f>SUM(E11:E44)</f>
        <v>0</v>
      </c>
      <c r="F45" s="291">
        <f>SUM(F11:F44)</f>
        <v>0</v>
      </c>
      <c r="G45" s="291">
        <f>SUM(G11:G44)</f>
        <v>0</v>
      </c>
      <c r="H45" s="292"/>
    </row>
    <row r="46" spans="1:8" ht="15">
      <c r="A46" s="90"/>
      <c r="B46" s="293" t="s">
        <v>923</v>
      </c>
      <c r="C46" s="294"/>
      <c r="D46" s="293" t="s">
        <v>924</v>
      </c>
      <c r="E46" s="295"/>
      <c r="F46" s="296"/>
      <c r="G46" s="293" t="s">
        <v>925</v>
      </c>
      <c r="H46" s="296"/>
    </row>
    <row r="47" spans="1:8" ht="15">
      <c r="A47" s="90"/>
      <c r="B47" s="1621"/>
      <c r="C47" s="1622"/>
      <c r="D47" s="1621"/>
      <c r="E47" s="1623"/>
      <c r="F47" s="1622"/>
      <c r="G47" s="1624"/>
      <c r="H47" s="1625"/>
    </row>
    <row r="48" spans="1:8" ht="15">
      <c r="A48" s="90"/>
      <c r="B48" s="1633" t="s">
        <v>926</v>
      </c>
      <c r="C48" s="1634"/>
      <c r="D48" s="1633" t="s">
        <v>926</v>
      </c>
      <c r="E48" s="1635"/>
      <c r="F48" s="1634"/>
      <c r="G48" s="1615" t="s">
        <v>926</v>
      </c>
      <c r="H48" s="1616"/>
    </row>
    <row r="49" spans="1:7" ht="15">
      <c r="A49" s="17"/>
      <c r="B49" s="17"/>
      <c r="C49" s="17"/>
      <c r="D49" s="17"/>
      <c r="E49" s="17"/>
      <c r="F49" s="17"/>
      <c r="G49" s="48"/>
    </row>
  </sheetData>
  <sheetProtection/>
  <mergeCells count="13">
    <mergeCell ref="B2:F3"/>
    <mergeCell ref="B4:F5"/>
    <mergeCell ref="B7:C8"/>
    <mergeCell ref="D7:F8"/>
    <mergeCell ref="B48:C48"/>
    <mergeCell ref="D48:F48"/>
    <mergeCell ref="G48:H48"/>
    <mergeCell ref="G7:H7"/>
    <mergeCell ref="G8:H8"/>
    <mergeCell ref="B47:C47"/>
    <mergeCell ref="D47:F47"/>
    <mergeCell ref="G47:H47"/>
    <mergeCell ref="B9:B10"/>
  </mergeCells>
  <printOptions/>
  <pageMargins left="0.5905511811023623" right="0" top="0.5905511811023623" bottom="0.5905511811023623" header="0.5118110236220472" footer="0.5118110236220472"/>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pageSetUpPr fitToPage="1"/>
  </sheetPr>
  <dimension ref="A1:H52"/>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3.57421875" style="23" customWidth="1"/>
    <col min="3" max="3" width="23.28125" style="23" customWidth="1"/>
    <col min="4" max="4" width="12.421875" style="23" customWidth="1"/>
    <col min="5" max="5" width="12.7109375" style="23" customWidth="1"/>
    <col min="6" max="6" width="12.421875" style="23" customWidth="1"/>
    <col min="7" max="7" width="14.28125" style="23" customWidth="1"/>
    <col min="8" max="8" width="15.28125" style="23" customWidth="1"/>
    <col min="9" max="16384" width="9.140625" style="23" customWidth="1"/>
  </cols>
  <sheetData>
    <row r="1" spans="1:8" ht="15.75" customHeight="1">
      <c r="A1" s="90"/>
      <c r="B1" s="90"/>
      <c r="C1" s="90"/>
      <c r="D1" s="90"/>
      <c r="E1" s="90"/>
      <c r="F1" s="90"/>
      <c r="G1" s="255"/>
      <c r="H1" s="90"/>
    </row>
    <row r="2" spans="1:8" ht="27.75" customHeight="1">
      <c r="A2" s="90"/>
      <c r="B2" s="1379" t="s">
        <v>199</v>
      </c>
      <c r="C2" s="1379"/>
      <c r="D2" s="1379"/>
      <c r="E2" s="1379"/>
      <c r="F2" s="1379"/>
      <c r="G2" s="256" t="s">
        <v>287</v>
      </c>
      <c r="H2" s="257"/>
    </row>
    <row r="3" spans="1:8" ht="15.75" customHeight="1">
      <c r="A3" s="90"/>
      <c r="B3" s="1379"/>
      <c r="C3" s="1379"/>
      <c r="D3" s="1379"/>
      <c r="E3" s="1379"/>
      <c r="F3" s="1379"/>
      <c r="G3" s="162" t="s">
        <v>130</v>
      </c>
      <c r="H3" s="85"/>
    </row>
    <row r="4" spans="1:8" ht="15.75" customHeight="1">
      <c r="A4" s="90"/>
      <c r="B4" s="1472" t="s">
        <v>156</v>
      </c>
      <c r="C4" s="1472"/>
      <c r="D4" s="1472"/>
      <c r="E4" s="1472"/>
      <c r="F4" s="1472"/>
      <c r="G4" s="162" t="s">
        <v>289</v>
      </c>
      <c r="H4" s="122">
        <v>1</v>
      </c>
    </row>
    <row r="5" spans="1:8" ht="16.5" customHeight="1">
      <c r="A5" s="90"/>
      <c r="B5" s="1472"/>
      <c r="C5" s="1472"/>
      <c r="D5" s="1472"/>
      <c r="E5" s="1472"/>
      <c r="F5" s="1472"/>
      <c r="G5" s="229" t="s">
        <v>917</v>
      </c>
      <c r="H5" s="123">
        <f ca="1">TODAY()</f>
        <v>42394</v>
      </c>
    </row>
    <row r="6" spans="1:8" ht="15.75" customHeight="1">
      <c r="A6" s="90"/>
      <c r="B6" s="90"/>
      <c r="C6" s="90"/>
      <c r="D6" s="90"/>
      <c r="E6" s="90"/>
      <c r="F6" s="90"/>
      <c r="G6" s="90"/>
      <c r="H6" s="90"/>
    </row>
    <row r="7" spans="1:8" ht="31.5" customHeight="1">
      <c r="A7" s="90"/>
      <c r="B7" s="1378" t="s">
        <v>208</v>
      </c>
      <c r="C7" s="1378"/>
      <c r="D7" s="1378"/>
      <c r="E7" s="1378"/>
      <c r="F7" s="1378"/>
      <c r="G7" s="1378"/>
      <c r="H7" s="1378"/>
    </row>
    <row r="8" spans="1:8" ht="15.75" customHeight="1">
      <c r="A8" s="90"/>
      <c r="B8" s="297" t="s">
        <v>209</v>
      </c>
      <c r="C8" s="298"/>
      <c r="D8" s="298"/>
      <c r="E8" s="298"/>
      <c r="F8" s="298"/>
      <c r="G8" s="298"/>
      <c r="H8" s="299"/>
    </row>
    <row r="9" spans="1:8" s="33" customFormat="1" ht="15.75" customHeight="1">
      <c r="A9" s="269"/>
      <c r="B9" s="1645"/>
      <c r="C9" s="1646"/>
      <c r="D9" s="300" t="s">
        <v>450</v>
      </c>
      <c r="E9" s="301" t="s">
        <v>451</v>
      </c>
      <c r="F9" s="300"/>
      <c r="G9" s="301"/>
      <c r="H9" s="1647" t="s">
        <v>300</v>
      </c>
    </row>
    <row r="10" spans="1:8" s="33" customFormat="1" ht="15.75" customHeight="1">
      <c r="A10" s="269"/>
      <c r="B10" s="1650" t="s">
        <v>452</v>
      </c>
      <c r="C10" s="1651"/>
      <c r="D10" s="302" t="s">
        <v>453</v>
      </c>
      <c r="E10" s="303" t="s">
        <v>454</v>
      </c>
      <c r="F10" s="302" t="s">
        <v>455</v>
      </c>
      <c r="G10" s="303" t="s">
        <v>456</v>
      </c>
      <c r="H10" s="1648"/>
    </row>
    <row r="11" spans="1:8" s="26" customFormat="1" ht="15.75" customHeight="1">
      <c r="A11" s="270"/>
      <c r="B11" s="1652" t="s">
        <v>457</v>
      </c>
      <c r="C11" s="1653"/>
      <c r="D11" s="304" t="s">
        <v>458</v>
      </c>
      <c r="E11" s="304" t="s">
        <v>459</v>
      </c>
      <c r="F11" s="305" t="s">
        <v>460</v>
      </c>
      <c r="G11" s="304" t="s">
        <v>461</v>
      </c>
      <c r="H11" s="1649"/>
    </row>
    <row r="12" spans="1:8" s="26" customFormat="1" ht="15.75" customHeight="1">
      <c r="A12" s="270"/>
      <c r="B12" s="1637" t="s">
        <v>462</v>
      </c>
      <c r="C12" s="1638"/>
      <c r="D12" s="307"/>
      <c r="E12" s="307"/>
      <c r="F12" s="307"/>
      <c r="G12" s="307"/>
      <c r="H12" s="308"/>
    </row>
    <row r="13" spans="1:8" ht="16.5" customHeight="1">
      <c r="A13" s="90"/>
      <c r="B13" s="1637"/>
      <c r="C13" s="1638"/>
      <c r="D13" s="309"/>
      <c r="E13" s="309"/>
      <c r="F13" s="309"/>
      <c r="G13" s="309"/>
      <c r="H13" s="310">
        <f>SUM(D13:G13)</f>
        <v>0</v>
      </c>
    </row>
    <row r="14" spans="1:8" ht="18.75" customHeight="1">
      <c r="A14" s="90"/>
      <c r="B14" s="1639" t="s">
        <v>463</v>
      </c>
      <c r="C14" s="1640"/>
      <c r="D14" s="311"/>
      <c r="E14" s="311"/>
      <c r="F14" s="311"/>
      <c r="G14" s="311"/>
      <c r="H14" s="82">
        <f>SUM(D14:G14)</f>
        <v>0</v>
      </c>
    </row>
    <row r="15" spans="1:8" ht="16.5" customHeight="1">
      <c r="A15" s="90"/>
      <c r="B15" s="1641" t="s">
        <v>464</v>
      </c>
      <c r="C15" s="1642"/>
      <c r="D15" s="312"/>
      <c r="E15" s="312"/>
      <c r="F15" s="312"/>
      <c r="G15" s="312"/>
      <c r="H15" s="82">
        <f>D15+E15+F15+G15</f>
        <v>0</v>
      </c>
    </row>
    <row r="16" spans="1:8" ht="18.75" customHeight="1">
      <c r="A16" s="90"/>
      <c r="B16" s="1643" t="s">
        <v>465</v>
      </c>
      <c r="C16" s="1644"/>
      <c r="D16" s="142">
        <f>D13+D14-D15</f>
        <v>0</v>
      </c>
      <c r="E16" s="142">
        <f>E13+E14-E15</f>
        <v>0</v>
      </c>
      <c r="F16" s="142">
        <f>F13+F14-F15</f>
        <v>0</v>
      </c>
      <c r="G16" s="142">
        <f>G13+G14-G15</f>
        <v>0</v>
      </c>
      <c r="H16" s="172">
        <f>D16+E16+F16+G16</f>
        <v>0</v>
      </c>
    </row>
    <row r="17" spans="1:8" ht="15.75" customHeight="1">
      <c r="A17" s="90"/>
      <c r="B17" s="313"/>
      <c r="C17" s="314"/>
      <c r="D17" s="315"/>
      <c r="E17" s="315"/>
      <c r="F17" s="315"/>
      <c r="G17" s="315"/>
      <c r="H17" s="316"/>
    </row>
    <row r="18" spans="1:8" ht="15.75" customHeight="1">
      <c r="A18" s="90"/>
      <c r="B18" s="297" t="s">
        <v>210</v>
      </c>
      <c r="C18" s="298"/>
      <c r="D18" s="298"/>
      <c r="E18" s="298"/>
      <c r="F18" s="298"/>
      <c r="G18" s="298"/>
      <c r="H18" s="299"/>
    </row>
    <row r="19" spans="1:8" ht="33" customHeight="1">
      <c r="A19" s="90"/>
      <c r="B19" s="317" t="s">
        <v>466</v>
      </c>
      <c r="C19" s="1636" t="s">
        <v>344</v>
      </c>
      <c r="D19" s="1636"/>
      <c r="E19" s="1636"/>
      <c r="F19" s="1636"/>
      <c r="G19" s="1636"/>
      <c r="H19" s="318" t="s">
        <v>701</v>
      </c>
    </row>
    <row r="20" spans="1:8" ht="15.75" customHeight="1">
      <c r="A20" s="90"/>
      <c r="B20" s="319"/>
      <c r="C20" s="1362"/>
      <c r="D20" s="1362"/>
      <c r="E20" s="1362"/>
      <c r="F20" s="1362"/>
      <c r="G20" s="1362"/>
      <c r="H20" s="320"/>
    </row>
    <row r="21" spans="1:8" ht="15.75" customHeight="1">
      <c r="A21" s="90"/>
      <c r="B21" s="319"/>
      <c r="C21" s="1362"/>
      <c r="D21" s="1362"/>
      <c r="E21" s="1362"/>
      <c r="F21" s="1362"/>
      <c r="G21" s="1362"/>
      <c r="H21" s="320"/>
    </row>
    <row r="22" spans="1:8" ht="15.75" customHeight="1">
      <c r="A22" s="90"/>
      <c r="B22" s="319"/>
      <c r="C22" s="1362"/>
      <c r="D22" s="1362"/>
      <c r="E22" s="1362"/>
      <c r="F22" s="1362"/>
      <c r="G22" s="1362"/>
      <c r="H22" s="320"/>
    </row>
    <row r="23" spans="1:8" ht="15.75" customHeight="1">
      <c r="A23" s="90"/>
      <c r="B23" s="319"/>
      <c r="C23" s="1362"/>
      <c r="D23" s="1362"/>
      <c r="E23" s="1362"/>
      <c r="F23" s="1362"/>
      <c r="G23" s="1362"/>
      <c r="H23" s="320"/>
    </row>
    <row r="24" spans="1:8" ht="15.75" customHeight="1">
      <c r="A24" s="90"/>
      <c r="B24" s="319"/>
      <c r="C24" s="1362"/>
      <c r="D24" s="1362"/>
      <c r="E24" s="1362"/>
      <c r="F24" s="1362"/>
      <c r="G24" s="1362"/>
      <c r="H24" s="320"/>
    </row>
    <row r="25" spans="1:8" ht="15.75" customHeight="1">
      <c r="A25" s="90"/>
      <c r="B25" s="319"/>
      <c r="C25" s="1362"/>
      <c r="D25" s="1362"/>
      <c r="E25" s="1362"/>
      <c r="F25" s="1362"/>
      <c r="G25" s="1362"/>
      <c r="H25" s="320"/>
    </row>
    <row r="26" spans="1:8" ht="15.75" customHeight="1">
      <c r="A26" s="90"/>
      <c r="B26" s="319"/>
      <c r="C26" s="1362"/>
      <c r="D26" s="1362"/>
      <c r="E26" s="1362"/>
      <c r="F26" s="1362"/>
      <c r="G26" s="1362"/>
      <c r="H26" s="320"/>
    </row>
    <row r="27" spans="1:8" ht="15.75" customHeight="1">
      <c r="A27" s="90"/>
      <c r="B27" s="319"/>
      <c r="C27" s="1362"/>
      <c r="D27" s="1362"/>
      <c r="E27" s="1362"/>
      <c r="F27" s="1362"/>
      <c r="G27" s="1362"/>
      <c r="H27" s="320"/>
    </row>
    <row r="28" spans="1:8" ht="15.75" customHeight="1">
      <c r="A28" s="90"/>
      <c r="B28" s="319"/>
      <c r="C28" s="1362"/>
      <c r="D28" s="1362"/>
      <c r="E28" s="1362"/>
      <c r="F28" s="1362"/>
      <c r="G28" s="1362"/>
      <c r="H28" s="320"/>
    </row>
    <row r="29" spans="1:8" ht="15.75" customHeight="1">
      <c r="A29" s="90"/>
      <c r="B29" s="319"/>
      <c r="C29" s="1362"/>
      <c r="D29" s="1362"/>
      <c r="E29" s="1362"/>
      <c r="F29" s="1362"/>
      <c r="G29" s="1362"/>
      <c r="H29" s="320"/>
    </row>
    <row r="30" spans="1:8" ht="15.75" customHeight="1">
      <c r="A30" s="90"/>
      <c r="B30" s="321"/>
      <c r="C30" s="1361"/>
      <c r="D30" s="1361"/>
      <c r="E30" s="1361"/>
      <c r="F30" s="1361"/>
      <c r="G30" s="1361"/>
      <c r="H30" s="322"/>
    </row>
    <row r="31" spans="1:8" ht="15.75" customHeight="1">
      <c r="A31" s="90"/>
      <c r="B31" s="239"/>
      <c r="C31" s="118"/>
      <c r="D31" s="118"/>
      <c r="E31" s="118"/>
      <c r="F31" s="118"/>
      <c r="G31" s="323" t="s">
        <v>163</v>
      </c>
      <c r="H31" s="324">
        <f>SUM(H20:H30)</f>
        <v>0</v>
      </c>
    </row>
    <row r="32" spans="1:8" ht="15.75" customHeight="1">
      <c r="A32" s="90"/>
      <c r="B32" s="242"/>
      <c r="C32" s="89"/>
      <c r="D32" s="89"/>
      <c r="E32" s="89"/>
      <c r="F32" s="89"/>
      <c r="G32" s="325" t="s">
        <v>467</v>
      </c>
      <c r="H32" s="265">
        <f>+H16</f>
        <v>0</v>
      </c>
    </row>
    <row r="33" spans="1:8" ht="15.75" customHeight="1">
      <c r="A33" s="90"/>
      <c r="B33" s="89"/>
      <c r="C33" s="89"/>
      <c r="D33" s="89"/>
      <c r="E33" s="89"/>
      <c r="F33" s="89"/>
      <c r="G33" s="325" t="s">
        <v>468</v>
      </c>
      <c r="H33" s="265">
        <f>H20-H32</f>
        <v>0</v>
      </c>
    </row>
    <row r="34" spans="1:7" ht="15.75" customHeight="1">
      <c r="A34" s="19"/>
      <c r="B34" s="19"/>
      <c r="C34" s="19"/>
      <c r="D34" s="19"/>
      <c r="E34" s="19"/>
      <c r="F34" s="19"/>
      <c r="G34" s="24"/>
    </row>
    <row r="35" spans="1:6" ht="15.75" customHeight="1">
      <c r="A35" s="18"/>
      <c r="B35" s="18"/>
      <c r="C35" s="18"/>
      <c r="D35" s="18"/>
      <c r="E35" s="18"/>
      <c r="F35" s="18"/>
    </row>
    <row r="36" spans="1:6" ht="15.75" customHeight="1">
      <c r="A36" s="18"/>
      <c r="B36" s="18"/>
      <c r="C36" s="18"/>
      <c r="D36" s="18"/>
      <c r="E36" s="18"/>
      <c r="F36" s="18"/>
    </row>
    <row r="37" spans="1:6" ht="15.75" customHeight="1">
      <c r="A37" s="18"/>
      <c r="B37" s="18"/>
      <c r="C37" s="18"/>
      <c r="D37" s="18"/>
      <c r="E37" s="18"/>
      <c r="F37" s="18"/>
    </row>
    <row r="38" spans="1:6" ht="15.75" customHeight="1">
      <c r="A38" s="18"/>
      <c r="B38" s="18"/>
      <c r="C38" s="18"/>
      <c r="D38" s="18"/>
      <c r="E38" s="18"/>
      <c r="F38" s="18"/>
    </row>
    <row r="39" spans="1:6" ht="15.75" customHeight="1">
      <c r="A39" s="18"/>
      <c r="B39" s="18"/>
      <c r="C39" s="18"/>
      <c r="D39" s="18"/>
      <c r="E39" s="18"/>
      <c r="F39" s="18"/>
    </row>
    <row r="40" spans="1:6" ht="15.75" customHeight="1">
      <c r="A40" s="18"/>
      <c r="B40" s="18"/>
      <c r="C40" s="18"/>
      <c r="D40" s="18"/>
      <c r="E40" s="18"/>
      <c r="F40" s="18"/>
    </row>
    <row r="41" spans="1:6" ht="15.75" customHeight="1">
      <c r="A41" s="18"/>
      <c r="B41" s="18"/>
      <c r="C41" s="18"/>
      <c r="D41" s="18"/>
      <c r="E41" s="18"/>
      <c r="F41" s="18"/>
    </row>
    <row r="42" spans="1:6" ht="15.75" customHeight="1">
      <c r="A42" s="18"/>
      <c r="B42" s="18"/>
      <c r="C42" s="18"/>
      <c r="D42" s="18"/>
      <c r="E42" s="18"/>
      <c r="F42" s="18"/>
    </row>
    <row r="43" spans="1:6" ht="15.75" customHeight="1">
      <c r="A43" s="18"/>
      <c r="B43" s="18"/>
      <c r="C43" s="18"/>
      <c r="D43" s="18"/>
      <c r="E43" s="18"/>
      <c r="F43" s="18"/>
    </row>
    <row r="44" spans="1:6" ht="15.75" customHeight="1">
      <c r="A44" s="18"/>
      <c r="B44" s="18" t="s">
        <v>332</v>
      </c>
      <c r="C44" s="18"/>
      <c r="D44" s="18"/>
      <c r="E44" s="18"/>
      <c r="F44" s="18"/>
    </row>
    <row r="45" spans="1:6" ht="15.75" customHeight="1">
      <c r="A45" s="18"/>
      <c r="B45" s="18"/>
      <c r="C45" s="18"/>
      <c r="D45" s="18"/>
      <c r="E45" s="18"/>
      <c r="F45" s="18"/>
    </row>
    <row r="46" spans="1:6" ht="15.75" customHeight="1">
      <c r="A46" s="18"/>
      <c r="B46" s="18"/>
      <c r="C46" s="18"/>
      <c r="D46" s="18"/>
      <c r="E46" s="18"/>
      <c r="F46" s="18"/>
    </row>
    <row r="47" spans="1:6" ht="15.75" customHeight="1">
      <c r="A47" s="18"/>
      <c r="B47" s="18"/>
      <c r="C47" s="18"/>
      <c r="D47" s="18"/>
      <c r="E47" s="18"/>
      <c r="F47" s="18"/>
    </row>
    <row r="48" spans="1:6" ht="15.75" customHeight="1">
      <c r="A48" s="18"/>
      <c r="B48" s="18"/>
      <c r="C48" s="18"/>
      <c r="D48" s="18"/>
      <c r="E48" s="18"/>
      <c r="F48" s="18"/>
    </row>
    <row r="49" spans="1:6" ht="15.75" customHeight="1">
      <c r="A49" s="18"/>
      <c r="B49" s="18"/>
      <c r="C49" s="18"/>
      <c r="D49" s="18"/>
      <c r="E49" s="18"/>
      <c r="F49" s="18"/>
    </row>
    <row r="50" spans="1:6" ht="15.75" customHeight="1">
      <c r="A50" s="18"/>
      <c r="B50" s="18"/>
      <c r="C50" s="18"/>
      <c r="D50" s="18"/>
      <c r="E50" s="18"/>
      <c r="F50" s="18"/>
    </row>
    <row r="51" spans="1:6" ht="15.75" customHeight="1">
      <c r="A51" s="18"/>
      <c r="B51" s="18"/>
      <c r="C51" s="18"/>
      <c r="D51" s="18"/>
      <c r="E51" s="18"/>
      <c r="F51" s="18"/>
    </row>
    <row r="52" spans="1:6" ht="15" customHeight="1">
      <c r="A52" s="18"/>
      <c r="B52" s="18"/>
      <c r="C52" s="18"/>
      <c r="D52" s="18"/>
      <c r="E52" s="18"/>
      <c r="F52" s="18"/>
    </row>
  </sheetData>
  <sheetProtection/>
  <mergeCells count="23">
    <mergeCell ref="B2:F3"/>
    <mergeCell ref="B4:F5"/>
    <mergeCell ref="B7:H7"/>
    <mergeCell ref="B9:C9"/>
    <mergeCell ref="H9:H11"/>
    <mergeCell ref="B10:C10"/>
    <mergeCell ref="B11:C11"/>
    <mergeCell ref="C19:G19"/>
    <mergeCell ref="C20:G20"/>
    <mergeCell ref="C27:G27"/>
    <mergeCell ref="C28:G28"/>
    <mergeCell ref="B12:C13"/>
    <mergeCell ref="B14:C14"/>
    <mergeCell ref="B15:C15"/>
    <mergeCell ref="B16:C16"/>
    <mergeCell ref="C29:G29"/>
    <mergeCell ref="C30:G30"/>
    <mergeCell ref="C21:G21"/>
    <mergeCell ref="C22:G22"/>
    <mergeCell ref="C23:G23"/>
    <mergeCell ref="C24:G24"/>
    <mergeCell ref="C25:G25"/>
    <mergeCell ref="C26:G26"/>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2" r:id="rId1"/>
</worksheet>
</file>

<file path=xl/worksheets/sheet25.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30.57421875" style="23" customWidth="1"/>
    <col min="3" max="3" width="17.140625" style="23" customWidth="1"/>
    <col min="4" max="4" width="17.421875" style="23" customWidth="1"/>
    <col min="5" max="5" width="18.140625" style="23" customWidth="1"/>
    <col min="6" max="6" width="6.57421875" style="23" customWidth="1"/>
    <col min="7" max="7" width="2.7109375" style="23" customWidth="1"/>
    <col min="8" max="16384" width="9.140625" style="23" customWidth="1"/>
  </cols>
  <sheetData>
    <row r="1" spans="1:5" ht="15.75" customHeight="1">
      <c r="A1" s="90"/>
      <c r="B1" s="90"/>
      <c r="C1" s="90"/>
      <c r="D1" s="90"/>
      <c r="E1" s="135"/>
    </row>
    <row r="2" spans="1:5" ht="27.75" customHeight="1">
      <c r="A2" s="90"/>
      <c r="B2" s="1379" t="s">
        <v>154</v>
      </c>
      <c r="C2" s="1379"/>
      <c r="D2" s="256" t="s">
        <v>287</v>
      </c>
      <c r="E2" s="257"/>
    </row>
    <row r="3" spans="1:5" ht="15.75" customHeight="1">
      <c r="A3" s="90"/>
      <c r="B3" s="1379"/>
      <c r="C3" s="1379"/>
      <c r="D3" s="162" t="s">
        <v>130</v>
      </c>
      <c r="E3" s="85"/>
    </row>
    <row r="4" spans="1:5" ht="15.75" customHeight="1">
      <c r="A4" s="90"/>
      <c r="B4" s="1472" t="s">
        <v>469</v>
      </c>
      <c r="C4" s="1472"/>
      <c r="D4" s="162" t="s">
        <v>289</v>
      </c>
      <c r="E4" s="122">
        <v>1</v>
      </c>
    </row>
    <row r="5" spans="1:5" ht="16.5" customHeight="1">
      <c r="A5" s="90"/>
      <c r="B5" s="1654" t="s">
        <v>470</v>
      </c>
      <c r="C5" s="1654"/>
      <c r="D5" s="229" t="s">
        <v>917</v>
      </c>
      <c r="E5" s="123">
        <f ca="1">TODAY()</f>
        <v>42394</v>
      </c>
    </row>
    <row r="6" spans="1:7" ht="15.75" customHeight="1">
      <c r="A6" s="90"/>
      <c r="B6" s="326"/>
      <c r="C6" s="90"/>
      <c r="D6" s="90"/>
      <c r="E6" s="90"/>
      <c r="G6" s="24"/>
    </row>
    <row r="7" spans="1:7" ht="33" customHeight="1">
      <c r="A7" s="90"/>
      <c r="B7" s="1378" t="s">
        <v>203</v>
      </c>
      <c r="C7" s="1378"/>
      <c r="D7" s="1378"/>
      <c r="E7" s="1378"/>
      <c r="G7" s="24"/>
    </row>
    <row r="8" spans="1:5" s="17" customFormat="1" ht="30" customHeight="1">
      <c r="A8" s="224"/>
      <c r="B8" s="327" t="s">
        <v>204</v>
      </c>
      <c r="C8" s="343" t="s">
        <v>205</v>
      </c>
      <c r="D8" s="343" t="s">
        <v>206</v>
      </c>
      <c r="E8" s="343" t="s">
        <v>207</v>
      </c>
    </row>
    <row r="9" spans="1:6" ht="15.75" customHeight="1">
      <c r="A9" s="90"/>
      <c r="B9" s="328" t="s">
        <v>471</v>
      </c>
      <c r="C9" s="329"/>
      <c r="D9" s="329"/>
      <c r="E9" s="330">
        <f>D9-C9</f>
        <v>0</v>
      </c>
      <c r="F9" s="18"/>
    </row>
    <row r="10" spans="1:6" ht="15.75" customHeight="1">
      <c r="A10" s="90"/>
      <c r="B10" s="331" t="s">
        <v>472</v>
      </c>
      <c r="C10" s="332"/>
      <c r="D10" s="332"/>
      <c r="E10" s="333">
        <f>D10-C10</f>
        <v>0</v>
      </c>
      <c r="F10" s="18"/>
    </row>
    <row r="11" spans="1:6" ht="23.25" customHeight="1">
      <c r="A11" s="90"/>
      <c r="B11" s="334" t="s">
        <v>300</v>
      </c>
      <c r="C11" s="335">
        <f>SUM(C9:C10)</f>
        <v>0</v>
      </c>
      <c r="D11" s="335">
        <f>SUM(D9:D10)</f>
        <v>0</v>
      </c>
      <c r="E11" s="336">
        <f>D11-C11</f>
        <v>0</v>
      </c>
      <c r="F11" s="18"/>
    </row>
    <row r="12" spans="1:6" ht="24" customHeight="1">
      <c r="A12" s="90"/>
      <c r="B12" s="239"/>
      <c r="C12" s="337"/>
      <c r="D12" s="338" t="s">
        <v>473</v>
      </c>
      <c r="E12" s="339"/>
      <c r="F12" s="18"/>
    </row>
    <row r="13" spans="1:6" ht="23.25" customHeight="1">
      <c r="A13" s="90"/>
      <c r="B13" s="242"/>
      <c r="C13" s="340"/>
      <c r="D13" s="341" t="s">
        <v>468</v>
      </c>
      <c r="E13" s="342">
        <f>E11-E12</f>
        <v>0</v>
      </c>
      <c r="F13" s="18"/>
    </row>
    <row r="14" spans="1:6" ht="15.75" customHeight="1">
      <c r="A14" s="19"/>
      <c r="B14" s="19"/>
      <c r="C14" s="19"/>
      <c r="D14" s="19"/>
      <c r="E14" s="18"/>
      <c r="F14" s="18"/>
    </row>
    <row r="15" spans="1:6" ht="15.75" customHeight="1">
      <c r="A15" s="18"/>
      <c r="B15" s="18"/>
      <c r="C15" s="18"/>
      <c r="D15" s="18"/>
      <c r="E15" s="18"/>
      <c r="F15" s="18"/>
    </row>
    <row r="16" spans="1:6" ht="15.75" customHeight="1">
      <c r="A16" s="18"/>
      <c r="B16" s="18"/>
      <c r="C16" s="18"/>
      <c r="D16" s="18"/>
      <c r="E16" s="18"/>
      <c r="F16" s="18"/>
    </row>
    <row r="17" spans="1:6" ht="15.75" customHeight="1">
      <c r="A17" s="18"/>
      <c r="B17" s="18"/>
      <c r="C17" s="18"/>
      <c r="D17" s="18"/>
      <c r="E17" s="18"/>
      <c r="F17" s="18"/>
    </row>
    <row r="18" spans="1:6" ht="15.75" customHeight="1">
      <c r="A18" s="18"/>
      <c r="B18" s="18"/>
      <c r="C18" s="18"/>
      <c r="D18" s="18"/>
      <c r="E18" s="18"/>
      <c r="F18" s="18"/>
    </row>
    <row r="19" spans="1:6" ht="15.75" customHeight="1">
      <c r="A19" s="18"/>
      <c r="B19" s="18"/>
      <c r="C19" s="18"/>
      <c r="D19" s="18"/>
      <c r="E19" s="18"/>
      <c r="F19" s="18"/>
    </row>
    <row r="20" spans="1:6" ht="15.75" customHeight="1">
      <c r="A20" s="18"/>
      <c r="B20" s="18"/>
      <c r="C20" s="18"/>
      <c r="D20" s="18"/>
      <c r="E20" s="18"/>
      <c r="F20" s="18"/>
    </row>
    <row r="21" spans="1:6" ht="15.75" customHeight="1">
      <c r="A21" s="18"/>
      <c r="B21" s="18"/>
      <c r="C21" s="18"/>
      <c r="D21" s="18"/>
      <c r="E21" s="18"/>
      <c r="F21" s="18"/>
    </row>
    <row r="22" spans="2:6" ht="15.75" customHeight="1">
      <c r="B22" s="18"/>
      <c r="C22" s="18"/>
      <c r="D22" s="18"/>
      <c r="E22" s="18"/>
      <c r="F22" s="18"/>
    </row>
    <row r="23" spans="2:6" ht="15" customHeight="1">
      <c r="B23" s="18"/>
      <c r="C23" s="18"/>
      <c r="D23" s="18"/>
      <c r="E23" s="18"/>
      <c r="F23" s="18"/>
    </row>
  </sheetData>
  <sheetProtection/>
  <mergeCells count="4">
    <mergeCell ref="B2:C3"/>
    <mergeCell ref="B4:C4"/>
    <mergeCell ref="B5:C5"/>
    <mergeCell ref="B7:E7"/>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2.7109375" style="23" customWidth="1"/>
    <col min="3" max="3" width="12.140625" style="23" customWidth="1"/>
    <col min="4" max="4" width="18.140625" style="23" customWidth="1"/>
    <col min="5" max="5" width="33.7109375" style="23" customWidth="1"/>
    <col min="6" max="6" width="16.28125" style="23" customWidth="1"/>
    <col min="7" max="7" width="20.00390625" style="23" customWidth="1"/>
    <col min="8" max="8" width="2.7109375" style="23" customWidth="1"/>
    <col min="9" max="16384" width="9.140625" style="23" customWidth="1"/>
  </cols>
  <sheetData>
    <row r="1" spans="1:7" ht="15.75" customHeight="1">
      <c r="A1" s="90"/>
      <c r="B1" s="90"/>
      <c r="C1" s="90"/>
      <c r="D1" s="90"/>
      <c r="E1" s="90"/>
      <c r="F1" s="344"/>
      <c r="G1" s="90"/>
    </row>
    <row r="2" spans="1:7" ht="27.75" customHeight="1">
      <c r="A2" s="90"/>
      <c r="B2" s="1379" t="s">
        <v>199</v>
      </c>
      <c r="C2" s="1379"/>
      <c r="D2" s="1379"/>
      <c r="E2" s="1379"/>
      <c r="F2" s="256" t="s">
        <v>287</v>
      </c>
      <c r="G2" s="257"/>
    </row>
    <row r="3" spans="1:7" ht="15.75" customHeight="1">
      <c r="A3" s="90"/>
      <c r="B3" s="1379"/>
      <c r="C3" s="1379"/>
      <c r="D3" s="1379"/>
      <c r="E3" s="1379"/>
      <c r="F3" s="162" t="s">
        <v>130</v>
      </c>
      <c r="G3" s="85"/>
    </row>
    <row r="4" spans="1:7" ht="15.75" customHeight="1">
      <c r="A4" s="90"/>
      <c r="B4" s="1472" t="s">
        <v>474</v>
      </c>
      <c r="C4" s="1472"/>
      <c r="D4" s="1472"/>
      <c r="E4" s="1472"/>
      <c r="F4" s="162" t="s">
        <v>289</v>
      </c>
      <c r="G4" s="120">
        <v>1</v>
      </c>
    </row>
    <row r="5" spans="1:7" ht="16.5" customHeight="1">
      <c r="A5" s="90"/>
      <c r="B5" s="1472"/>
      <c r="C5" s="1472"/>
      <c r="D5" s="1472"/>
      <c r="E5" s="1472"/>
      <c r="F5" s="229" t="s">
        <v>917</v>
      </c>
      <c r="G5" s="123">
        <f ca="1">TODAY()</f>
        <v>42394</v>
      </c>
    </row>
    <row r="6" spans="1:7" ht="15" customHeight="1">
      <c r="A6" s="90"/>
      <c r="B6" s="270"/>
      <c r="C6" s="345"/>
      <c r="D6" s="90"/>
      <c r="E6" s="90"/>
      <c r="F6" s="90"/>
      <c r="G6" s="90"/>
    </row>
    <row r="7" spans="1:7" ht="15" customHeight="1">
      <c r="A7" s="90"/>
      <c r="B7" s="1531" t="s">
        <v>927</v>
      </c>
      <c r="C7" s="1607"/>
      <c r="D7" s="1607"/>
      <c r="E7" s="1607"/>
      <c r="F7" s="1488" t="s">
        <v>201</v>
      </c>
      <c r="G7" s="1500" t="s">
        <v>200</v>
      </c>
    </row>
    <row r="8" spans="1:7" ht="36" customHeight="1">
      <c r="A8" s="90"/>
      <c r="B8" s="1608"/>
      <c r="C8" s="1490"/>
      <c r="D8" s="1490"/>
      <c r="E8" s="1490"/>
      <c r="F8" s="1490"/>
      <c r="G8" s="1502"/>
    </row>
    <row r="9" spans="1:7" ht="15" customHeight="1">
      <c r="A9" s="90"/>
      <c r="B9" s="259" t="s">
        <v>343</v>
      </c>
      <c r="C9" s="260" t="s">
        <v>430</v>
      </c>
      <c r="D9" s="260" t="s">
        <v>376</v>
      </c>
      <c r="E9" s="260" t="s">
        <v>296</v>
      </c>
      <c r="F9" s="79"/>
      <c r="G9" s="151"/>
    </row>
    <row r="10" spans="1:7" ht="15" customHeight="1">
      <c r="A10" s="90"/>
      <c r="B10" s="169"/>
      <c r="C10" s="81"/>
      <c r="D10" s="81"/>
      <c r="E10" s="81"/>
      <c r="F10" s="81"/>
      <c r="G10" s="116"/>
    </row>
    <row r="11" spans="1:7" ht="15" customHeight="1">
      <c r="A11" s="90"/>
      <c r="B11" s="169"/>
      <c r="C11" s="81"/>
      <c r="D11" s="81"/>
      <c r="E11" s="81"/>
      <c r="F11" s="81"/>
      <c r="G11" s="116"/>
    </row>
    <row r="12" spans="1:7" ht="15" customHeight="1">
      <c r="A12" s="90"/>
      <c r="B12" s="169"/>
      <c r="C12" s="81"/>
      <c r="D12" s="81"/>
      <c r="E12" s="81"/>
      <c r="F12" s="81"/>
      <c r="G12" s="116"/>
    </row>
    <row r="13" spans="1:7" ht="15" customHeight="1">
      <c r="A13" s="90"/>
      <c r="B13" s="169"/>
      <c r="C13" s="81"/>
      <c r="D13" s="81"/>
      <c r="E13" s="81"/>
      <c r="F13" s="81"/>
      <c r="G13" s="116"/>
    </row>
    <row r="14" spans="1:7" ht="15" customHeight="1">
      <c r="A14" s="90"/>
      <c r="B14" s="169"/>
      <c r="C14" s="81"/>
      <c r="D14" s="81"/>
      <c r="E14" s="81"/>
      <c r="F14" s="81"/>
      <c r="G14" s="116"/>
    </row>
    <row r="15" spans="1:7" ht="15" customHeight="1">
      <c r="A15" s="90"/>
      <c r="B15" s="169"/>
      <c r="C15" s="81"/>
      <c r="D15" s="81"/>
      <c r="E15" s="81"/>
      <c r="F15" s="81"/>
      <c r="G15" s="116"/>
    </row>
    <row r="16" spans="1:7" ht="15" customHeight="1">
      <c r="A16" s="90"/>
      <c r="B16" s="169"/>
      <c r="C16" s="81"/>
      <c r="D16" s="81"/>
      <c r="E16" s="81"/>
      <c r="F16" s="81"/>
      <c r="G16" s="116"/>
    </row>
    <row r="17" spans="1:7" ht="15" customHeight="1">
      <c r="A17" s="90"/>
      <c r="B17" s="169"/>
      <c r="C17" s="81"/>
      <c r="D17" s="81"/>
      <c r="E17" s="81"/>
      <c r="F17" s="81"/>
      <c r="G17" s="116"/>
    </row>
    <row r="18" spans="1:7" ht="15" customHeight="1">
      <c r="A18" s="90"/>
      <c r="B18" s="169"/>
      <c r="C18" s="81"/>
      <c r="D18" s="81"/>
      <c r="E18" s="81"/>
      <c r="F18" s="81"/>
      <c r="G18" s="116"/>
    </row>
    <row r="19" spans="1:7" ht="15" customHeight="1">
      <c r="A19" s="90"/>
      <c r="B19" s="170"/>
      <c r="C19" s="171"/>
      <c r="D19" s="171"/>
      <c r="E19" s="171"/>
      <c r="F19" s="171"/>
      <c r="G19" s="261"/>
    </row>
    <row r="20" spans="1:7" ht="15" customHeight="1">
      <c r="A20" s="90"/>
      <c r="B20" s="262"/>
      <c r="C20" s="262"/>
      <c r="D20" s="90"/>
      <c r="E20" s="346" t="s">
        <v>300</v>
      </c>
      <c r="F20" s="265">
        <f>SUM(F9:F19)</f>
        <v>0</v>
      </c>
      <c r="G20" s="265">
        <f>SUM(G9:G19)</f>
        <v>0</v>
      </c>
    </row>
    <row r="21" spans="1:7" ht="15" customHeight="1">
      <c r="A21" s="90"/>
      <c r="B21" s="1531" t="s">
        <v>202</v>
      </c>
      <c r="C21" s="1607"/>
      <c r="D21" s="1607"/>
      <c r="E21" s="1607"/>
      <c r="F21" s="1488" t="s">
        <v>201</v>
      </c>
      <c r="G21" s="1500" t="s">
        <v>200</v>
      </c>
    </row>
    <row r="22" spans="1:7" ht="39" customHeight="1">
      <c r="A22" s="90"/>
      <c r="B22" s="1608"/>
      <c r="C22" s="1490"/>
      <c r="D22" s="1490"/>
      <c r="E22" s="1490"/>
      <c r="F22" s="1490"/>
      <c r="G22" s="1502"/>
    </row>
    <row r="23" spans="1:7" ht="15" customHeight="1">
      <c r="A23" s="90"/>
      <c r="B23" s="259" t="s">
        <v>475</v>
      </c>
      <c r="C23" s="1655" t="s">
        <v>376</v>
      </c>
      <c r="D23" s="1655" t="s">
        <v>296</v>
      </c>
      <c r="E23" s="1655"/>
      <c r="F23" s="1657"/>
      <c r="G23" s="1659"/>
    </row>
    <row r="24" spans="1:7" ht="15" customHeight="1">
      <c r="A24" s="90"/>
      <c r="B24" s="347" t="s">
        <v>476</v>
      </c>
      <c r="C24" s="1656"/>
      <c r="D24" s="1656"/>
      <c r="E24" s="1656"/>
      <c r="F24" s="1658"/>
      <c r="G24" s="1660"/>
    </row>
    <row r="25" spans="1:7" ht="15" customHeight="1">
      <c r="A25" s="90"/>
      <c r="B25" s="169"/>
      <c r="C25" s="81"/>
      <c r="D25" s="1599"/>
      <c r="E25" s="1599"/>
      <c r="F25" s="81"/>
      <c r="G25" s="116"/>
    </row>
    <row r="26" spans="1:7" ht="15" customHeight="1">
      <c r="A26" s="90"/>
      <c r="B26" s="169"/>
      <c r="C26" s="81"/>
      <c r="D26" s="1599"/>
      <c r="E26" s="1599"/>
      <c r="F26" s="81"/>
      <c r="G26" s="116"/>
    </row>
    <row r="27" spans="1:7" ht="15" customHeight="1">
      <c r="A27" s="90"/>
      <c r="B27" s="169"/>
      <c r="C27" s="81"/>
      <c r="D27" s="1599"/>
      <c r="E27" s="1599"/>
      <c r="F27" s="81"/>
      <c r="G27" s="116"/>
    </row>
    <row r="28" spans="1:7" ht="15" customHeight="1">
      <c r="A28" s="90"/>
      <c r="B28" s="169"/>
      <c r="C28" s="81"/>
      <c r="D28" s="1599"/>
      <c r="E28" s="1599"/>
      <c r="F28" s="81"/>
      <c r="G28" s="116"/>
    </row>
    <row r="29" spans="1:7" ht="15" customHeight="1">
      <c r="A29" s="90"/>
      <c r="B29" s="169"/>
      <c r="C29" s="81"/>
      <c r="D29" s="1599"/>
      <c r="E29" s="1599"/>
      <c r="F29" s="81"/>
      <c r="G29" s="116"/>
    </row>
    <row r="30" spans="1:7" ht="15" customHeight="1">
      <c r="A30" s="90"/>
      <c r="B30" s="169"/>
      <c r="C30" s="81"/>
      <c r="D30" s="1599"/>
      <c r="E30" s="1599"/>
      <c r="F30" s="81"/>
      <c r="G30" s="116"/>
    </row>
    <row r="31" spans="1:7" ht="15" customHeight="1">
      <c r="A31" s="90"/>
      <c r="B31" s="169"/>
      <c r="C31" s="81"/>
      <c r="D31" s="1599"/>
      <c r="E31" s="1599"/>
      <c r="F31" s="81"/>
      <c r="G31" s="116"/>
    </row>
    <row r="32" spans="1:7" ht="15" customHeight="1">
      <c r="A32" s="90"/>
      <c r="B32" s="169"/>
      <c r="C32" s="81"/>
      <c r="D32" s="1599"/>
      <c r="E32" s="1599"/>
      <c r="F32" s="81"/>
      <c r="G32" s="116"/>
    </row>
    <row r="33" spans="1:7" ht="15" customHeight="1">
      <c r="A33" s="90"/>
      <c r="B33" s="169"/>
      <c r="C33" s="81"/>
      <c r="D33" s="1599"/>
      <c r="E33" s="1599"/>
      <c r="F33" s="81"/>
      <c r="G33" s="116"/>
    </row>
    <row r="34" spans="1:7" ht="15" customHeight="1">
      <c r="A34" s="90"/>
      <c r="B34" s="169"/>
      <c r="C34" s="81"/>
      <c r="D34" s="1599"/>
      <c r="E34" s="1599"/>
      <c r="F34" s="81"/>
      <c r="G34" s="116"/>
    </row>
    <row r="35" spans="1:7" ht="15" customHeight="1">
      <c r="A35" s="90"/>
      <c r="B35" s="170"/>
      <c r="C35" s="171"/>
      <c r="D35" s="1600"/>
      <c r="E35" s="1600"/>
      <c r="F35" s="171"/>
      <c r="G35" s="261"/>
    </row>
    <row r="36" spans="1:7" ht="15" customHeight="1">
      <c r="A36" s="90"/>
      <c r="B36" s="267"/>
      <c r="C36" s="267"/>
      <c r="D36" s="118"/>
      <c r="E36" s="349" t="s">
        <v>300</v>
      </c>
      <c r="F36" s="145">
        <f>SUM(F25:F35)</f>
        <v>0</v>
      </c>
      <c r="G36" s="145">
        <f>SUM(G25:G35)</f>
        <v>0</v>
      </c>
    </row>
    <row r="37" spans="1:6" ht="15" customHeight="1">
      <c r="A37" s="34"/>
      <c r="B37" s="34"/>
      <c r="C37" s="56"/>
      <c r="D37" s="56"/>
      <c r="E37" s="29"/>
      <c r="F37" s="29"/>
    </row>
    <row r="38" spans="1:6" ht="15" customHeight="1">
      <c r="A38" s="43"/>
      <c r="B38" s="43"/>
      <c r="C38" s="56"/>
      <c r="D38" s="56"/>
      <c r="E38" s="44"/>
      <c r="F38" s="44"/>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mergeCells count="23">
    <mergeCell ref="B2:E3"/>
    <mergeCell ref="B4:E5"/>
    <mergeCell ref="B7:E8"/>
    <mergeCell ref="G7:G8"/>
    <mergeCell ref="F23:F24"/>
    <mergeCell ref="G23:G24"/>
    <mergeCell ref="B21:E22"/>
    <mergeCell ref="G21:G22"/>
    <mergeCell ref="F7:F8"/>
    <mergeCell ref="F21:F22"/>
    <mergeCell ref="D25:E25"/>
    <mergeCell ref="D26:E26"/>
    <mergeCell ref="D33:E33"/>
    <mergeCell ref="D34:E34"/>
    <mergeCell ref="C23:C24"/>
    <mergeCell ref="D23:E24"/>
    <mergeCell ref="D35:E35"/>
    <mergeCell ref="D27:E27"/>
    <mergeCell ref="D28:E28"/>
    <mergeCell ref="D29:E29"/>
    <mergeCell ref="D30:E30"/>
    <mergeCell ref="D31:E31"/>
    <mergeCell ref="D32:E32"/>
  </mergeCells>
  <printOptions horizontalCentered="1"/>
  <pageMargins left="0.7874015748031497" right="0" top="0.3937007874015748" bottom="0.3937007874015748" header="0.5118110236220472" footer="0.5118110236220472"/>
  <pageSetup fitToHeight="1" fitToWidth="1" horizontalDpi="300" verticalDpi="300" orientation="portrait" paperSize="9" scale="82"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H55"/>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9.8515625" style="23" customWidth="1"/>
    <col min="3" max="3" width="9.7109375" style="23" customWidth="1"/>
    <col min="4" max="4" width="40.57421875" style="23" customWidth="1"/>
    <col min="5" max="6" width="13.28125" style="23" customWidth="1"/>
    <col min="7" max="16384" width="9.140625" style="23" customWidth="1"/>
  </cols>
  <sheetData>
    <row r="1" spans="1:6" ht="15.75" customHeight="1">
      <c r="A1" s="90"/>
      <c r="B1" s="90"/>
      <c r="C1" s="90"/>
      <c r="D1" s="90"/>
      <c r="E1" s="255"/>
      <c r="F1" s="90"/>
    </row>
    <row r="2" spans="1:6" ht="27.75" customHeight="1">
      <c r="A2" s="90"/>
      <c r="B2" s="1379" t="s">
        <v>150</v>
      </c>
      <c r="C2" s="1379"/>
      <c r="D2" s="1379"/>
      <c r="E2" s="350" t="s">
        <v>287</v>
      </c>
      <c r="F2" s="257"/>
    </row>
    <row r="3" spans="1:6" ht="22.5" customHeight="1">
      <c r="A3" s="90"/>
      <c r="B3" s="1379"/>
      <c r="C3" s="1379"/>
      <c r="D3" s="1379"/>
      <c r="E3" s="162" t="s">
        <v>130</v>
      </c>
      <c r="F3" s="85"/>
    </row>
    <row r="4" spans="1:6" ht="16.5" customHeight="1">
      <c r="A4" s="90"/>
      <c r="B4" s="1420" t="s">
        <v>353</v>
      </c>
      <c r="C4" s="1420"/>
      <c r="D4" s="1420"/>
      <c r="E4" s="162" t="s">
        <v>289</v>
      </c>
      <c r="F4" s="120">
        <v>1</v>
      </c>
    </row>
    <row r="5" spans="1:6" ht="16.5" customHeight="1">
      <c r="A5" s="90"/>
      <c r="B5" s="1420" t="s">
        <v>354</v>
      </c>
      <c r="C5" s="1420"/>
      <c r="D5" s="1420"/>
      <c r="E5" s="229" t="s">
        <v>917</v>
      </c>
      <c r="F5" s="123">
        <f ca="1">TODAY()</f>
        <v>42394</v>
      </c>
    </row>
    <row r="6" spans="1:6" ht="13.5" customHeight="1">
      <c r="A6" s="90"/>
      <c r="B6" s="90"/>
      <c r="C6" s="90"/>
      <c r="D6" s="90"/>
      <c r="E6" s="90"/>
      <c r="F6" s="90"/>
    </row>
    <row r="7" spans="1:6" ht="33" customHeight="1">
      <c r="A7" s="90"/>
      <c r="B7" s="1378" t="s">
        <v>693</v>
      </c>
      <c r="C7" s="1378"/>
      <c r="D7" s="1378"/>
      <c r="E7" s="1378"/>
      <c r="F7" s="1378"/>
    </row>
    <row r="8" spans="1:6" ht="13.5" customHeight="1">
      <c r="A8" s="90"/>
      <c r="B8" s="351"/>
      <c r="C8" s="352"/>
      <c r="D8" s="353"/>
      <c r="E8" s="352" t="s">
        <v>292</v>
      </c>
      <c r="F8" s="354"/>
    </row>
    <row r="9" spans="1:6" ht="15" customHeight="1">
      <c r="A9" s="90"/>
      <c r="B9" s="355" t="s">
        <v>355</v>
      </c>
      <c r="C9" s="356"/>
      <c r="D9" s="357"/>
      <c r="E9" s="358"/>
      <c r="F9" s="359"/>
    </row>
    <row r="10" spans="1:6" ht="13.5" customHeight="1">
      <c r="A10" s="90"/>
      <c r="B10" s="1481" t="s">
        <v>356</v>
      </c>
      <c r="C10" s="1428"/>
      <c r="D10" s="1428"/>
      <c r="E10" s="1428"/>
      <c r="F10" s="1477"/>
    </row>
    <row r="11" spans="1:6" ht="15" customHeight="1">
      <c r="A11" s="90"/>
      <c r="B11" s="360" t="s">
        <v>357</v>
      </c>
      <c r="C11" s="138"/>
      <c r="D11" s="138"/>
      <c r="E11" s="361"/>
      <c r="F11" s="362"/>
    </row>
    <row r="12" spans="1:6" ht="13.5" customHeight="1">
      <c r="A12" s="90"/>
      <c r="B12" s="363" t="s">
        <v>358</v>
      </c>
      <c r="C12" s="364"/>
      <c r="D12" s="153"/>
      <c r="E12" s="365"/>
      <c r="F12" s="366"/>
    </row>
    <row r="13" spans="1:6" ht="13.5" customHeight="1">
      <c r="A13" s="90"/>
      <c r="B13" s="367" t="s">
        <v>359</v>
      </c>
      <c r="C13" s="348" t="s">
        <v>295</v>
      </c>
      <c r="D13" s="368" t="s">
        <v>296</v>
      </c>
      <c r="E13" s="368" t="s">
        <v>297</v>
      </c>
      <c r="F13" s="366"/>
    </row>
    <row r="14" spans="1:6" ht="13.5" customHeight="1">
      <c r="A14" s="90"/>
      <c r="B14" s="169"/>
      <c r="C14" s="369"/>
      <c r="D14" s="81"/>
      <c r="E14" s="81"/>
      <c r="F14" s="366"/>
    </row>
    <row r="15" spans="1:6" ht="13.5" customHeight="1">
      <c r="A15" s="90"/>
      <c r="B15" s="169"/>
      <c r="C15" s="369"/>
      <c r="D15" s="81"/>
      <c r="E15" s="81"/>
      <c r="F15" s="366"/>
    </row>
    <row r="16" spans="1:6" ht="13.5" customHeight="1">
      <c r="A16" s="90"/>
      <c r="B16" s="169"/>
      <c r="C16" s="369"/>
      <c r="D16" s="81"/>
      <c r="E16" s="81"/>
      <c r="F16" s="366"/>
    </row>
    <row r="17" spans="1:6" ht="13.5" customHeight="1">
      <c r="A17" s="90"/>
      <c r="B17" s="169"/>
      <c r="C17" s="369"/>
      <c r="D17" s="81"/>
      <c r="E17" s="81"/>
      <c r="F17" s="366"/>
    </row>
    <row r="18" spans="1:6" ht="13.5" customHeight="1">
      <c r="A18" s="90"/>
      <c r="B18" s="169"/>
      <c r="C18" s="369"/>
      <c r="D18" s="370" t="s">
        <v>340</v>
      </c>
      <c r="E18" s="81"/>
      <c r="F18" s="310">
        <f>-SUM(E14:E18)</f>
        <v>0</v>
      </c>
    </row>
    <row r="19" spans="1:6" ht="13.5" customHeight="1">
      <c r="A19" s="90"/>
      <c r="B19" s="158"/>
      <c r="C19" s="158"/>
      <c r="D19" s="158"/>
      <c r="E19" s="371"/>
      <c r="F19" s="154"/>
    </row>
    <row r="20" spans="1:6" ht="15" customHeight="1">
      <c r="A20" s="90"/>
      <c r="B20" s="372" t="s">
        <v>360</v>
      </c>
      <c r="C20" s="84"/>
      <c r="D20" s="84"/>
      <c r="E20" s="365"/>
      <c r="F20" s="366"/>
    </row>
    <row r="21" spans="1:6" ht="13.5" customHeight="1">
      <c r="A21" s="90"/>
      <c r="B21" s="363" t="s">
        <v>293</v>
      </c>
      <c r="C21" s="364"/>
      <c r="D21" s="153"/>
      <c r="E21" s="365"/>
      <c r="F21" s="366"/>
    </row>
    <row r="22" spans="1:6" ht="13.5" customHeight="1">
      <c r="A22" s="90"/>
      <c r="B22" s="367" t="s">
        <v>361</v>
      </c>
      <c r="C22" s="348" t="s">
        <v>295</v>
      </c>
      <c r="D22" s="368" t="s">
        <v>296</v>
      </c>
      <c r="E22" s="368" t="s">
        <v>297</v>
      </c>
      <c r="F22" s="366"/>
    </row>
    <row r="23" spans="1:6" ht="13.5" customHeight="1">
      <c r="A23" s="90"/>
      <c r="B23" s="169"/>
      <c r="C23" s="369"/>
      <c r="D23" s="81"/>
      <c r="E23" s="81"/>
      <c r="F23" s="366"/>
    </row>
    <row r="24" spans="1:6" ht="13.5" customHeight="1">
      <c r="A24" s="90"/>
      <c r="B24" s="169"/>
      <c r="C24" s="369"/>
      <c r="D24" s="81"/>
      <c r="E24" s="81"/>
      <c r="F24" s="366"/>
    </row>
    <row r="25" spans="1:6" ht="13.5" customHeight="1">
      <c r="A25" s="90"/>
      <c r="B25" s="169"/>
      <c r="C25" s="369"/>
      <c r="D25" s="81"/>
      <c r="E25" s="81"/>
      <c r="F25" s="366"/>
    </row>
    <row r="26" spans="1:6" ht="13.5" customHeight="1">
      <c r="A26" s="90"/>
      <c r="B26" s="169"/>
      <c r="C26" s="369"/>
      <c r="D26" s="81"/>
      <c r="E26" s="81"/>
      <c r="F26" s="366"/>
    </row>
    <row r="27" spans="1:6" ht="13.5" customHeight="1">
      <c r="A27" s="90"/>
      <c r="B27" s="373"/>
      <c r="C27" s="374"/>
      <c r="D27" s="375" t="s">
        <v>340</v>
      </c>
      <c r="E27" s="376"/>
      <c r="F27" s="377">
        <f>SUM(E23:E27)</f>
        <v>0</v>
      </c>
    </row>
    <row r="28" spans="1:6" ht="13.5" customHeight="1">
      <c r="A28" s="90"/>
      <c r="B28" s="1661" t="s">
        <v>362</v>
      </c>
      <c r="C28" s="1662"/>
      <c r="D28" s="1662"/>
      <c r="E28" s="1662"/>
      <c r="F28" s="1663"/>
    </row>
    <row r="29" spans="1:6" ht="15" customHeight="1">
      <c r="A29" s="90"/>
      <c r="B29" s="378" t="s">
        <v>363</v>
      </c>
      <c r="C29" s="368"/>
      <c r="D29" s="368"/>
      <c r="E29" s="365"/>
      <c r="F29" s="366"/>
    </row>
    <row r="30" spans="1:6" ht="13.5" customHeight="1">
      <c r="A30" s="90"/>
      <c r="B30" s="363" t="s">
        <v>364</v>
      </c>
      <c r="C30" s="364"/>
      <c r="D30" s="153"/>
      <c r="E30" s="365"/>
      <c r="F30" s="366"/>
    </row>
    <row r="31" spans="1:6" ht="13.5" customHeight="1">
      <c r="A31" s="90"/>
      <c r="B31" s="367" t="s">
        <v>359</v>
      </c>
      <c r="C31" s="348" t="s">
        <v>295</v>
      </c>
      <c r="D31" s="368" t="s">
        <v>296</v>
      </c>
      <c r="E31" s="368" t="s">
        <v>297</v>
      </c>
      <c r="F31" s="366"/>
    </row>
    <row r="32" spans="1:6" ht="13.5" customHeight="1">
      <c r="A32" s="90"/>
      <c r="B32" s="169"/>
      <c r="C32" s="369"/>
      <c r="D32" s="81"/>
      <c r="E32" s="81"/>
      <c r="F32" s="366"/>
    </row>
    <row r="33" spans="1:6" ht="13.5" customHeight="1">
      <c r="A33" s="90"/>
      <c r="B33" s="169"/>
      <c r="C33" s="369"/>
      <c r="D33" s="81"/>
      <c r="E33" s="81"/>
      <c r="F33" s="366"/>
    </row>
    <row r="34" spans="1:6" ht="13.5" customHeight="1">
      <c r="A34" s="90"/>
      <c r="B34" s="169"/>
      <c r="C34" s="369"/>
      <c r="D34" s="81"/>
      <c r="E34" s="81"/>
      <c r="F34" s="366"/>
    </row>
    <row r="35" spans="1:6" ht="13.5" customHeight="1">
      <c r="A35" s="90"/>
      <c r="B35" s="169"/>
      <c r="C35" s="369"/>
      <c r="D35" s="81"/>
      <c r="E35" s="81"/>
      <c r="F35" s="366"/>
    </row>
    <row r="36" spans="1:6" ht="13.5" customHeight="1">
      <c r="A36" s="90"/>
      <c r="B36" s="169"/>
      <c r="C36" s="369"/>
      <c r="D36" s="370" t="s">
        <v>340</v>
      </c>
      <c r="E36" s="81"/>
      <c r="F36" s="310">
        <f>SUM(E32:E36)</f>
        <v>0</v>
      </c>
    </row>
    <row r="37" spans="1:6" ht="13.5" customHeight="1">
      <c r="A37" s="90"/>
      <c r="B37" s="158"/>
      <c r="C37" s="158"/>
      <c r="D37" s="158"/>
      <c r="E37" s="371"/>
      <c r="F37" s="154"/>
    </row>
    <row r="38" spans="1:6" ht="15" customHeight="1">
      <c r="A38" s="90"/>
      <c r="B38" s="372" t="s">
        <v>365</v>
      </c>
      <c r="C38" s="84"/>
      <c r="D38" s="84"/>
      <c r="E38" s="365"/>
      <c r="F38" s="366"/>
    </row>
    <row r="39" spans="1:6" ht="13.5" customHeight="1">
      <c r="A39" s="90"/>
      <c r="B39" s="363" t="s">
        <v>293</v>
      </c>
      <c r="C39" s="364"/>
      <c r="D39" s="153"/>
      <c r="E39" s="365"/>
      <c r="F39" s="366"/>
    </row>
    <row r="40" spans="1:6" ht="13.5" customHeight="1">
      <c r="A40" s="90"/>
      <c r="B40" s="367" t="s">
        <v>366</v>
      </c>
      <c r="C40" s="348" t="s">
        <v>295</v>
      </c>
      <c r="D40" s="368" t="s">
        <v>296</v>
      </c>
      <c r="E40" s="368" t="s">
        <v>297</v>
      </c>
      <c r="F40" s="366"/>
    </row>
    <row r="41" spans="1:6" ht="13.5" customHeight="1">
      <c r="A41" s="90"/>
      <c r="B41" s="169"/>
      <c r="C41" s="369"/>
      <c r="D41" s="81"/>
      <c r="E41" s="81"/>
      <c r="F41" s="366"/>
    </row>
    <row r="42" spans="1:6" ht="13.5" customHeight="1">
      <c r="A42" s="90"/>
      <c r="B42" s="169"/>
      <c r="C42" s="369"/>
      <c r="D42" s="81"/>
      <c r="E42" s="81"/>
      <c r="F42" s="366"/>
    </row>
    <row r="43" spans="1:6" ht="13.5" customHeight="1">
      <c r="A43" s="90"/>
      <c r="B43" s="169"/>
      <c r="C43" s="369"/>
      <c r="D43" s="81"/>
      <c r="E43" s="81"/>
      <c r="F43" s="366"/>
    </row>
    <row r="44" spans="1:6" ht="13.5" customHeight="1">
      <c r="A44" s="90"/>
      <c r="B44" s="169"/>
      <c r="C44" s="369"/>
      <c r="D44" s="81"/>
      <c r="E44" s="81"/>
      <c r="F44" s="366"/>
    </row>
    <row r="45" spans="1:6" ht="13.5" customHeight="1">
      <c r="A45" s="90"/>
      <c r="B45" s="169"/>
      <c r="C45" s="369"/>
      <c r="D45" s="370" t="s">
        <v>340</v>
      </c>
      <c r="E45" s="81"/>
      <c r="F45" s="310">
        <f>-SUM(E41:E45)</f>
        <v>0</v>
      </c>
    </row>
    <row r="46" spans="1:6" ht="13.5" customHeight="1">
      <c r="A46" s="90"/>
      <c r="B46" s="379" t="s">
        <v>367</v>
      </c>
      <c r="C46" s="158"/>
      <c r="D46" s="380"/>
      <c r="E46" s="84"/>
      <c r="F46" s="381">
        <f>F9+F18+F27+F36+F45</f>
        <v>0</v>
      </c>
    </row>
    <row r="47" spans="1:6" ht="15" customHeight="1">
      <c r="A47" s="90"/>
      <c r="B47" s="382" t="s">
        <v>368</v>
      </c>
      <c r="C47" s="383"/>
      <c r="D47" s="384"/>
      <c r="E47" s="132"/>
      <c r="F47" s="320"/>
    </row>
    <row r="48" spans="1:6" ht="15" customHeight="1">
      <c r="A48" s="90"/>
      <c r="B48" s="385" t="s">
        <v>369</v>
      </c>
      <c r="C48" s="386"/>
      <c r="D48" s="387"/>
      <c r="E48" s="388"/>
      <c r="F48" s="172">
        <f>+F47-F46</f>
        <v>0</v>
      </c>
    </row>
    <row r="49" spans="1:6" ht="13.5" customHeight="1">
      <c r="A49" s="90"/>
      <c r="B49" s="389"/>
      <c r="C49" s="390"/>
      <c r="D49" s="118"/>
      <c r="E49" s="118"/>
      <c r="F49" s="391"/>
    </row>
    <row r="50" spans="1:6" ht="13.5" customHeight="1">
      <c r="A50" s="90"/>
      <c r="B50" s="392" t="s">
        <v>370</v>
      </c>
      <c r="C50" s="89"/>
      <c r="D50" s="89"/>
      <c r="E50" s="89"/>
      <c r="F50" s="393"/>
    </row>
    <row r="51" spans="1:6" ht="13.5" customHeight="1">
      <c r="A51" s="90"/>
      <c r="B51" s="394"/>
      <c r="C51" s="109"/>
      <c r="D51" s="109"/>
      <c r="E51" s="109"/>
      <c r="F51" s="395"/>
    </row>
    <row r="52" spans="1:5" ht="13.5" customHeight="1">
      <c r="A52" s="24"/>
      <c r="B52" s="24"/>
      <c r="C52" s="24"/>
      <c r="D52" s="24"/>
      <c r="E52" s="24"/>
    </row>
    <row r="53" spans="1:5" ht="13.5" customHeight="1">
      <c r="A53" s="24"/>
      <c r="B53" s="24"/>
      <c r="C53" s="24"/>
      <c r="D53" s="24"/>
      <c r="E53" s="24"/>
    </row>
    <row r="54" spans="1:8" ht="13.5" customHeight="1">
      <c r="A54" s="24"/>
      <c r="B54" s="24"/>
      <c r="C54" s="24"/>
      <c r="D54" s="24"/>
      <c r="E54" s="24"/>
      <c r="F54" s="24"/>
      <c r="G54" s="24"/>
      <c r="H54" s="24"/>
    </row>
    <row r="55" spans="1:5" ht="13.5" customHeight="1">
      <c r="A55" s="24"/>
      <c r="B55" s="24"/>
      <c r="C55" s="28"/>
      <c r="D55" s="24"/>
      <c r="E55" s="2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sheetProtection/>
  <mergeCells count="6">
    <mergeCell ref="B10:F10"/>
    <mergeCell ref="B28:F28"/>
    <mergeCell ref="B2:D3"/>
    <mergeCell ref="B4:D4"/>
    <mergeCell ref="B5:D5"/>
    <mergeCell ref="B7:F7"/>
  </mergeCells>
  <printOptions horizontalCentered="1"/>
  <pageMargins left="0.5905511811023623" right="0" top="0.3937007874015748" bottom="0.3937007874015748" header="0.5118110236220472" footer="0.5118110236220472"/>
  <pageSetup fitToHeight="1" fitToWidth="1"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6.28125" style="23" customWidth="1"/>
    <col min="3" max="3" width="47.421875" style="23" customWidth="1"/>
    <col min="4" max="4" width="10.421875" style="23" customWidth="1"/>
    <col min="5" max="5" width="3.7109375" style="23" customWidth="1"/>
    <col min="6" max="6" width="15.28125" style="23" customWidth="1"/>
    <col min="7" max="7" width="8.421875" style="23" customWidth="1"/>
    <col min="8" max="8" width="2.7109375" style="23" customWidth="1"/>
    <col min="9" max="16384" width="9.140625" style="23" customWidth="1"/>
  </cols>
  <sheetData>
    <row r="1" spans="1:7" ht="15.75" customHeight="1">
      <c r="A1" s="90"/>
      <c r="B1" s="90"/>
      <c r="C1" s="90"/>
      <c r="D1" s="90"/>
      <c r="E1" s="90"/>
      <c r="F1" s="344"/>
      <c r="G1" s="90"/>
    </row>
    <row r="2" spans="1:7" ht="27.75" customHeight="1">
      <c r="A2" s="90"/>
      <c r="B2" s="1379" t="s">
        <v>150</v>
      </c>
      <c r="C2" s="1379"/>
      <c r="D2" s="1665" t="s">
        <v>287</v>
      </c>
      <c r="E2" s="1666"/>
      <c r="F2" s="1666"/>
      <c r="G2" s="1667"/>
    </row>
    <row r="3" spans="1:7" ht="15.75" customHeight="1">
      <c r="A3" s="90"/>
      <c r="B3" s="1379"/>
      <c r="C3" s="1379"/>
      <c r="D3" s="1668" t="s">
        <v>130</v>
      </c>
      <c r="E3" s="1409"/>
      <c r="F3" s="1409"/>
      <c r="G3" s="1410"/>
    </row>
    <row r="4" spans="1:7" ht="15.75" customHeight="1">
      <c r="A4" s="90"/>
      <c r="B4" s="1420" t="s">
        <v>386</v>
      </c>
      <c r="C4" s="1420"/>
      <c r="D4" s="1668" t="s">
        <v>289</v>
      </c>
      <c r="E4" s="1409"/>
      <c r="F4" s="1409">
        <v>1</v>
      </c>
      <c r="G4" s="1410"/>
    </row>
    <row r="5" spans="1:8" ht="16.5" customHeight="1">
      <c r="A5" s="90"/>
      <c r="B5" s="1664" t="s">
        <v>387</v>
      </c>
      <c r="C5" s="1664"/>
      <c r="D5" s="1474" t="s">
        <v>917</v>
      </c>
      <c r="E5" s="1475"/>
      <c r="F5" s="1414">
        <f ca="1">TODAY()</f>
        <v>42394</v>
      </c>
      <c r="G5" s="1451"/>
      <c r="H5" s="24"/>
    </row>
    <row r="6" spans="1:7" ht="13.5" customHeight="1">
      <c r="A6" s="90"/>
      <c r="B6" s="90"/>
      <c r="C6" s="90"/>
      <c r="D6" s="90"/>
      <c r="E6" s="90"/>
      <c r="F6" s="90"/>
      <c r="G6" s="89"/>
    </row>
    <row r="7" spans="1:7" ht="30" customHeight="1">
      <c r="A7" s="90"/>
      <c r="B7" s="1493" t="s">
        <v>693</v>
      </c>
      <c r="C7" s="1493"/>
      <c r="D7" s="1493"/>
      <c r="E7" s="1493"/>
      <c r="F7" s="1493"/>
      <c r="G7" s="1493"/>
    </row>
    <row r="8" spans="1:7" ht="15" customHeight="1">
      <c r="A8" s="90"/>
      <c r="B8" s="89"/>
      <c r="C8" s="89"/>
      <c r="D8" s="89"/>
      <c r="E8" s="89"/>
      <c r="F8" s="262"/>
      <c r="G8" s="89"/>
    </row>
    <row r="9" spans="1:7" ht="24.75" customHeight="1">
      <c r="A9" s="90"/>
      <c r="B9" s="396" t="s">
        <v>388</v>
      </c>
      <c r="C9" s="397" t="s">
        <v>389</v>
      </c>
      <c r="D9" s="397"/>
      <c r="E9" s="89" t="s">
        <v>390</v>
      </c>
      <c r="F9" s="398">
        <f>+'Tap på KF s.3'!F35</f>
        <v>0</v>
      </c>
      <c r="G9" s="89"/>
    </row>
    <row r="10" spans="1:7" ht="15" customHeight="1">
      <c r="A10" s="90"/>
      <c r="B10" s="399"/>
      <c r="C10" s="89"/>
      <c r="D10" s="89"/>
      <c r="E10" s="89"/>
      <c r="F10" s="262"/>
      <c r="G10" s="89"/>
    </row>
    <row r="11" spans="1:7" ht="24.75" customHeight="1">
      <c r="A11" s="90"/>
      <c r="B11" s="399" t="s">
        <v>349</v>
      </c>
      <c r="C11" s="397" t="s">
        <v>391</v>
      </c>
      <c r="D11" s="397"/>
      <c r="E11" s="89" t="s">
        <v>390</v>
      </c>
      <c r="F11" s="398">
        <f>+'Tap på KF s.4'!E20</f>
        <v>0</v>
      </c>
      <c r="G11" s="89"/>
    </row>
    <row r="12" spans="1:7" ht="15" customHeight="1">
      <c r="A12" s="90"/>
      <c r="B12" s="89"/>
      <c r="C12" s="89"/>
      <c r="D12" s="89"/>
      <c r="E12" s="89"/>
      <c r="F12" s="400"/>
      <c r="G12" s="89"/>
    </row>
    <row r="13" spans="1:7" ht="24.75" customHeight="1">
      <c r="A13" s="90"/>
      <c r="B13" s="396" t="s">
        <v>350</v>
      </c>
      <c r="C13" s="397" t="s">
        <v>392</v>
      </c>
      <c r="D13" s="397"/>
      <c r="E13" s="89" t="s">
        <v>390</v>
      </c>
      <c r="F13" s="398">
        <f>+'Tap på KF s.2'!E34</f>
        <v>0</v>
      </c>
      <c r="G13" s="89"/>
    </row>
    <row r="14" spans="1:7" ht="15" customHeight="1">
      <c r="A14" s="90"/>
      <c r="B14" s="89"/>
      <c r="C14" s="89"/>
      <c r="D14" s="89"/>
      <c r="E14" s="89"/>
      <c r="F14" s="400"/>
      <c r="G14" s="89"/>
    </row>
    <row r="15" spans="1:7" s="26" customFormat="1" ht="15" customHeight="1">
      <c r="A15" s="270"/>
      <c r="B15" s="401"/>
      <c r="C15" s="401" t="s">
        <v>300</v>
      </c>
      <c r="D15" s="401"/>
      <c r="E15" s="401" t="s">
        <v>393</v>
      </c>
      <c r="F15" s="402">
        <f>F9+F11+F13</f>
        <v>0</v>
      </c>
      <c r="G15" s="401"/>
    </row>
    <row r="16" spans="1:7" ht="15" customHeight="1">
      <c r="A16" s="90"/>
      <c r="B16" s="399"/>
      <c r="C16" s="89"/>
      <c r="D16" s="89"/>
      <c r="E16" s="89"/>
      <c r="F16" s="262"/>
      <c r="G16" s="89"/>
    </row>
    <row r="17" spans="1:7" ht="15" customHeight="1">
      <c r="A17" s="90"/>
      <c r="B17" s="399" t="s">
        <v>394</v>
      </c>
      <c r="C17" s="89" t="s">
        <v>395</v>
      </c>
      <c r="D17" s="89"/>
      <c r="E17" s="89" t="s">
        <v>396</v>
      </c>
      <c r="F17" s="398"/>
      <c r="G17" s="89"/>
    </row>
    <row r="18" spans="1:7" ht="15" customHeight="1">
      <c r="A18" s="90"/>
      <c r="B18" s="89"/>
      <c r="C18" s="89"/>
      <c r="D18" s="89"/>
      <c r="E18" s="89"/>
      <c r="F18" s="262"/>
      <c r="G18" s="89"/>
    </row>
    <row r="19" spans="1:7" ht="15" customHeight="1">
      <c r="A19" s="90"/>
      <c r="B19" s="399" t="s">
        <v>397</v>
      </c>
      <c r="C19" s="89" t="s">
        <v>398</v>
      </c>
      <c r="D19" s="89"/>
      <c r="E19" s="89" t="s">
        <v>396</v>
      </c>
      <c r="F19" s="398"/>
      <c r="G19" s="89"/>
    </row>
    <row r="20" spans="1:7" ht="15" customHeight="1">
      <c r="A20" s="90"/>
      <c r="B20" s="89"/>
      <c r="C20" s="89"/>
      <c r="D20" s="89"/>
      <c r="E20" s="89"/>
      <c r="F20" s="262"/>
      <c r="G20" s="89"/>
    </row>
    <row r="21" spans="1:7" s="26" customFormat="1" ht="37.5" customHeight="1" thickBot="1">
      <c r="A21" s="270"/>
      <c r="B21" s="396" t="s">
        <v>399</v>
      </c>
      <c r="C21" s="403" t="s">
        <v>928</v>
      </c>
      <c r="D21" s="403"/>
      <c r="E21" s="401" t="s">
        <v>393</v>
      </c>
      <c r="F21" s="404">
        <f>F15-F17-F19</f>
        <v>0</v>
      </c>
      <c r="G21" s="401"/>
    </row>
    <row r="22" spans="1:6" ht="15" customHeight="1" thickTop="1">
      <c r="A22" s="24"/>
      <c r="B22" s="24"/>
      <c r="C22" s="24"/>
      <c r="D22" s="24"/>
      <c r="E22" s="24"/>
      <c r="F22" s="24"/>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mergeCells count="12">
    <mergeCell ref="B4:C4"/>
    <mergeCell ref="D4:E4"/>
    <mergeCell ref="F4:G4"/>
    <mergeCell ref="B5:C5"/>
    <mergeCell ref="D5:E5"/>
    <mergeCell ref="F5:G5"/>
    <mergeCell ref="B7:G7"/>
    <mergeCell ref="B2:C3"/>
    <mergeCell ref="D2:E2"/>
    <mergeCell ref="F2:G2"/>
    <mergeCell ref="D3:E3"/>
    <mergeCell ref="F3:G3"/>
  </mergeCells>
  <printOptions horizontalCentered="1"/>
  <pageMargins left="0.5905511811023623" right="0" top="0.3937007874015748" bottom="0.3937007874015748" header="0.5118110236220472" footer="0.5118110236220472"/>
  <pageSetup fitToHeight="1" fitToWidth="1"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E36"/>
  <sheetViews>
    <sheetView showGridLines="0" zoomScalePageLayoutView="0" workbookViewId="0" topLeftCell="A1">
      <selection activeCell="D14" sqref="D14"/>
    </sheetView>
  </sheetViews>
  <sheetFormatPr defaultColWidth="9.140625" defaultRowHeight="15.75" customHeight="1"/>
  <cols>
    <col min="1" max="1" width="2.28125" style="23" customWidth="1"/>
    <col min="2" max="2" width="12.140625" style="23" customWidth="1"/>
    <col min="3" max="3" width="26.00390625" style="23" customWidth="1"/>
    <col min="4" max="4" width="39.00390625" style="23" customWidth="1"/>
    <col min="5" max="5" width="15.7109375" style="23" customWidth="1"/>
    <col min="6" max="16384" width="9.140625" style="23" customWidth="1"/>
  </cols>
  <sheetData>
    <row r="1" spans="1:5" ht="15.75" customHeight="1">
      <c r="A1" s="90"/>
      <c r="B1" s="90"/>
      <c r="C1" s="90"/>
      <c r="D1" s="90"/>
      <c r="E1" s="135"/>
    </row>
    <row r="2" spans="1:5" ht="27.75" customHeight="1">
      <c r="A2" s="90"/>
      <c r="B2" s="1379" t="s">
        <v>150</v>
      </c>
      <c r="C2" s="1379"/>
      <c r="D2" s="405" t="s">
        <v>287</v>
      </c>
      <c r="E2" s="257"/>
    </row>
    <row r="3" spans="1:5" ht="15.75" customHeight="1">
      <c r="A3" s="90"/>
      <c r="B3" s="1379"/>
      <c r="C3" s="1379"/>
      <c r="D3" s="88" t="s">
        <v>130</v>
      </c>
      <c r="E3" s="85"/>
    </row>
    <row r="4" spans="1:5" ht="18" customHeight="1">
      <c r="A4" s="90"/>
      <c r="B4" s="1420" t="s">
        <v>386</v>
      </c>
      <c r="C4" s="1420"/>
      <c r="D4" s="88" t="s">
        <v>289</v>
      </c>
      <c r="E4" s="122">
        <v>2</v>
      </c>
    </row>
    <row r="5" spans="1:5" ht="19.5" customHeight="1">
      <c r="A5" s="90"/>
      <c r="B5" s="1664" t="s">
        <v>400</v>
      </c>
      <c r="C5" s="1664"/>
      <c r="D5" s="229" t="s">
        <v>917</v>
      </c>
      <c r="E5" s="123">
        <f ca="1">TODAY()</f>
        <v>42394</v>
      </c>
    </row>
    <row r="6" spans="1:5" ht="18" customHeight="1">
      <c r="A6" s="90"/>
      <c r="B6" s="90"/>
      <c r="C6" s="90"/>
      <c r="D6" s="90"/>
      <c r="E6" s="90"/>
    </row>
    <row r="7" spans="1:5" ht="36" customHeight="1">
      <c r="A7" s="90"/>
      <c r="B7" s="1378" t="s">
        <v>869</v>
      </c>
      <c r="C7" s="1378"/>
      <c r="D7" s="1378"/>
      <c r="E7" s="1378"/>
    </row>
    <row r="8" spans="1:5" s="39" customFormat="1" ht="36.75" customHeight="1">
      <c r="A8" s="258"/>
      <c r="B8" s="124" t="s">
        <v>246</v>
      </c>
      <c r="C8" s="165" t="s">
        <v>243</v>
      </c>
      <c r="D8" s="165" t="s">
        <v>247</v>
      </c>
      <c r="E8" s="125" t="s">
        <v>248</v>
      </c>
    </row>
    <row r="9" spans="1:5" ht="18" customHeight="1">
      <c r="A9" s="90"/>
      <c r="B9" s="406"/>
      <c r="C9" s="407"/>
      <c r="D9" s="407"/>
      <c r="E9" s="151"/>
    </row>
    <row r="10" spans="1:5" ht="18" customHeight="1">
      <c r="A10" s="90"/>
      <c r="B10" s="319"/>
      <c r="C10" s="408"/>
      <c r="D10" s="408"/>
      <c r="E10" s="116"/>
    </row>
    <row r="11" spans="1:5" ht="18" customHeight="1">
      <c r="A11" s="90"/>
      <c r="B11" s="319"/>
      <c r="C11" s="408"/>
      <c r="D11" s="408"/>
      <c r="E11" s="116"/>
    </row>
    <row r="12" spans="1:5" ht="18" customHeight="1">
      <c r="A12" s="90"/>
      <c r="B12" s="319"/>
      <c r="C12" s="408"/>
      <c r="D12" s="408"/>
      <c r="E12" s="116"/>
    </row>
    <row r="13" spans="1:5" ht="18" customHeight="1">
      <c r="A13" s="90"/>
      <c r="B13" s="319"/>
      <c r="C13" s="408"/>
      <c r="D13" s="408"/>
      <c r="E13" s="116"/>
    </row>
    <row r="14" spans="1:5" ht="18" customHeight="1">
      <c r="A14" s="90"/>
      <c r="B14" s="319"/>
      <c r="C14" s="408"/>
      <c r="D14" s="408"/>
      <c r="E14" s="116"/>
    </row>
    <row r="15" spans="1:5" ht="18" customHeight="1">
      <c r="A15" s="90"/>
      <c r="B15" s="319"/>
      <c r="C15" s="408"/>
      <c r="D15" s="408"/>
      <c r="E15" s="116"/>
    </row>
    <row r="16" spans="1:5" ht="18" customHeight="1">
      <c r="A16" s="90"/>
      <c r="B16" s="319"/>
      <c r="C16" s="408"/>
      <c r="D16" s="408"/>
      <c r="E16" s="116"/>
    </row>
    <row r="17" spans="1:5" ht="18" customHeight="1">
      <c r="A17" s="90"/>
      <c r="B17" s="319"/>
      <c r="C17" s="408"/>
      <c r="D17" s="408"/>
      <c r="E17" s="116"/>
    </row>
    <row r="18" spans="1:5" ht="18" customHeight="1">
      <c r="A18" s="90"/>
      <c r="B18" s="319"/>
      <c r="C18" s="408"/>
      <c r="D18" s="408"/>
      <c r="E18" s="116"/>
    </row>
    <row r="19" spans="1:5" ht="18" customHeight="1">
      <c r="A19" s="90"/>
      <c r="B19" s="319"/>
      <c r="C19" s="408"/>
      <c r="D19" s="408"/>
      <c r="E19" s="116"/>
    </row>
    <row r="20" spans="1:5" ht="18" customHeight="1">
      <c r="A20" s="90"/>
      <c r="B20" s="319"/>
      <c r="C20" s="408"/>
      <c r="D20" s="408"/>
      <c r="E20" s="116"/>
    </row>
    <row r="21" spans="1:5" ht="18" customHeight="1">
      <c r="A21" s="90"/>
      <c r="B21" s="319"/>
      <c r="C21" s="408"/>
      <c r="D21" s="408"/>
      <c r="E21" s="116"/>
    </row>
    <row r="22" spans="1:5" ht="18" customHeight="1">
      <c r="A22" s="90"/>
      <c r="B22" s="319"/>
      <c r="C22" s="408"/>
      <c r="D22" s="408"/>
      <c r="E22" s="116"/>
    </row>
    <row r="23" spans="1:5" ht="18" customHeight="1">
      <c r="A23" s="90"/>
      <c r="B23" s="319"/>
      <c r="C23" s="408"/>
      <c r="D23" s="408"/>
      <c r="E23" s="116"/>
    </row>
    <row r="24" spans="1:5" ht="18" customHeight="1">
      <c r="A24" s="90"/>
      <c r="B24" s="319"/>
      <c r="C24" s="408"/>
      <c r="D24" s="408"/>
      <c r="E24" s="116"/>
    </row>
    <row r="25" spans="1:5" ht="18" customHeight="1">
      <c r="A25" s="90"/>
      <c r="B25" s="319"/>
      <c r="C25" s="408"/>
      <c r="D25" s="408"/>
      <c r="E25" s="116"/>
    </row>
    <row r="26" spans="1:5" ht="18" customHeight="1">
      <c r="A26" s="90"/>
      <c r="B26" s="319"/>
      <c r="C26" s="408"/>
      <c r="D26" s="408"/>
      <c r="E26" s="116"/>
    </row>
    <row r="27" spans="1:5" ht="18" customHeight="1">
      <c r="A27" s="90"/>
      <c r="B27" s="319"/>
      <c r="C27" s="408"/>
      <c r="D27" s="408"/>
      <c r="E27" s="116"/>
    </row>
    <row r="28" spans="1:5" ht="18" customHeight="1">
      <c r="A28" s="90"/>
      <c r="B28" s="319"/>
      <c r="C28" s="408"/>
      <c r="D28" s="408"/>
      <c r="E28" s="116"/>
    </row>
    <row r="29" spans="1:5" ht="18" customHeight="1">
      <c r="A29" s="90"/>
      <c r="B29" s="319"/>
      <c r="C29" s="408"/>
      <c r="D29" s="408"/>
      <c r="E29" s="116"/>
    </row>
    <row r="30" spans="1:5" ht="18" customHeight="1">
      <c r="A30" s="90"/>
      <c r="B30" s="319"/>
      <c r="C30" s="408"/>
      <c r="D30" s="408"/>
      <c r="E30" s="116"/>
    </row>
    <row r="31" spans="1:5" ht="18" customHeight="1">
      <c r="A31" s="90"/>
      <c r="B31" s="319"/>
      <c r="C31" s="408"/>
      <c r="D31" s="408"/>
      <c r="E31" s="116"/>
    </row>
    <row r="32" spans="1:5" ht="18" customHeight="1">
      <c r="A32" s="90"/>
      <c r="B32" s="319"/>
      <c r="C32" s="408"/>
      <c r="D32" s="408"/>
      <c r="E32" s="116"/>
    </row>
    <row r="33" spans="1:5" ht="18" customHeight="1">
      <c r="A33" s="90"/>
      <c r="B33" s="321"/>
      <c r="C33" s="409"/>
      <c r="D33" s="409"/>
      <c r="E33" s="261"/>
    </row>
    <row r="34" spans="1:5" ht="19.5" customHeight="1">
      <c r="A34" s="90"/>
      <c r="B34" s="118"/>
      <c r="C34" s="410"/>
      <c r="D34" s="119" t="s">
        <v>929</v>
      </c>
      <c r="E34" s="145">
        <f>SUM(E9:E33)</f>
        <v>0</v>
      </c>
    </row>
    <row r="35" spans="1:5" ht="19.5" customHeight="1">
      <c r="A35" s="90"/>
      <c r="B35" s="89"/>
      <c r="C35" s="411"/>
      <c r="D35" s="411"/>
      <c r="E35" s="89"/>
    </row>
    <row r="36" spans="2:4" ht="19.5" customHeight="1">
      <c r="B36" s="61"/>
      <c r="C36" s="63"/>
      <c r="D36" s="24"/>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4">
    <mergeCell ref="B2:C3"/>
    <mergeCell ref="B4:C4"/>
    <mergeCell ref="B5:C5"/>
    <mergeCell ref="B7:E7"/>
  </mergeCells>
  <printOptions horizontalCentered="1"/>
  <pageMargins left="0.5905511811023623" right="0" top="0.3937007874015748"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27"/>
  <sheetViews>
    <sheetView showGridLines="0" zoomScalePageLayoutView="0" workbookViewId="0" topLeftCell="A1">
      <selection activeCell="A1" sqref="A1"/>
    </sheetView>
  </sheetViews>
  <sheetFormatPr defaultColWidth="9.140625" defaultRowHeight="12.75"/>
  <cols>
    <col min="1" max="1" width="2.28125" style="23" customWidth="1"/>
    <col min="2" max="2" width="40.421875" style="23" customWidth="1"/>
    <col min="3" max="3" width="14.28125" style="23" customWidth="1"/>
    <col min="4" max="4" width="16.57421875" style="23" customWidth="1"/>
    <col min="5" max="5" width="17.140625" style="23" customWidth="1"/>
    <col min="6" max="16384" width="9.140625" style="23" customWidth="1"/>
  </cols>
  <sheetData>
    <row r="1" ht="15.75">
      <c r="E1" s="37"/>
    </row>
    <row r="2" spans="2:5" ht="15">
      <c r="B2" s="1379" t="s">
        <v>273</v>
      </c>
      <c r="C2" s="87" t="s">
        <v>287</v>
      </c>
      <c r="D2" s="1407"/>
      <c r="E2" s="1408"/>
    </row>
    <row r="3" spans="2:5" ht="15">
      <c r="B3" s="1379"/>
      <c r="C3" s="147" t="s">
        <v>130</v>
      </c>
      <c r="D3" s="1409"/>
      <c r="E3" s="1410"/>
    </row>
    <row r="4" spans="2:5" ht="15">
      <c r="B4" s="1411" t="s">
        <v>921</v>
      </c>
      <c r="C4" s="147" t="s">
        <v>289</v>
      </c>
      <c r="D4" s="1412" t="s">
        <v>479</v>
      </c>
      <c r="E4" s="1413"/>
    </row>
    <row r="5" spans="2:5" ht="15">
      <c r="B5" s="1411"/>
      <c r="C5" s="75" t="s">
        <v>917</v>
      </c>
      <c r="D5" s="1414">
        <f ca="1">TODAY()</f>
        <v>42394</v>
      </c>
      <c r="E5" s="1415"/>
    </row>
    <row r="6" spans="2:5" ht="15">
      <c r="B6" s="89"/>
      <c r="C6" s="89"/>
      <c r="D6" s="89"/>
      <c r="E6" s="89"/>
    </row>
    <row r="7" spans="2:5" ht="44.25" customHeight="1">
      <c r="B7" s="1403" t="s">
        <v>694</v>
      </c>
      <c r="C7" s="1403"/>
      <c r="D7" s="1403"/>
      <c r="E7" s="1403"/>
    </row>
    <row r="8" spans="2:5" ht="50.25" customHeight="1">
      <c r="B8" s="1404" t="s">
        <v>693</v>
      </c>
      <c r="C8" s="1404"/>
      <c r="D8" s="1404"/>
      <c r="E8" s="1404"/>
    </row>
    <row r="9" spans="2:5" ht="15">
      <c r="B9" s="1405" t="s">
        <v>705</v>
      </c>
      <c r="C9" s="1406"/>
      <c r="D9" s="149" t="s">
        <v>822</v>
      </c>
      <c r="E9" s="150" t="s">
        <v>823</v>
      </c>
    </row>
    <row r="10" spans="2:5" ht="15">
      <c r="B10" s="1399" t="s">
        <v>824</v>
      </c>
      <c r="C10" s="1400"/>
      <c r="D10" s="79"/>
      <c r="E10" s="151"/>
    </row>
    <row r="11" spans="2:5" ht="15">
      <c r="B11" s="1390" t="s">
        <v>825</v>
      </c>
      <c r="C11" s="1391"/>
      <c r="D11" s="81"/>
      <c r="E11" s="116"/>
    </row>
    <row r="12" spans="2:5" ht="15">
      <c r="B12" s="1390" t="s">
        <v>821</v>
      </c>
      <c r="C12" s="1391"/>
      <c r="D12" s="84">
        <f>+D10-D11</f>
        <v>0</v>
      </c>
      <c r="E12" s="152">
        <f>+E10-E11</f>
        <v>0</v>
      </c>
    </row>
    <row r="13" spans="2:5" ht="15">
      <c r="B13" s="1390" t="s">
        <v>826</v>
      </c>
      <c r="C13" s="1391"/>
      <c r="D13" s="153"/>
      <c r="E13" s="154"/>
    </row>
    <row r="14" spans="2:5" ht="15">
      <c r="B14" s="1401" t="s">
        <v>827</v>
      </c>
      <c r="C14" s="1402"/>
      <c r="D14" s="155"/>
      <c r="E14" s="156">
        <f>E12-D12</f>
        <v>0</v>
      </c>
    </row>
    <row r="15" spans="2:5" ht="15.75" customHeight="1">
      <c r="B15" s="1396" t="s">
        <v>706</v>
      </c>
      <c r="C15" s="1397"/>
      <c r="D15" s="1397"/>
      <c r="E15" s="1398"/>
    </row>
    <row r="16" spans="2:5" ht="15">
      <c r="B16" s="1399" t="s">
        <v>828</v>
      </c>
      <c r="C16" s="1400"/>
      <c r="D16" s="79"/>
      <c r="E16" s="151"/>
    </row>
    <row r="17" spans="2:5" ht="15">
      <c r="B17" s="1390" t="s">
        <v>829</v>
      </c>
      <c r="C17" s="1391"/>
      <c r="D17" s="81"/>
      <c r="E17" s="116"/>
    </row>
    <row r="18" spans="2:5" ht="15">
      <c r="B18" s="1390" t="s">
        <v>830</v>
      </c>
      <c r="C18" s="1391"/>
      <c r="D18" s="81"/>
      <c r="E18" s="116"/>
    </row>
    <row r="19" spans="2:5" ht="15">
      <c r="B19" s="1390" t="s">
        <v>831</v>
      </c>
      <c r="C19" s="1391"/>
      <c r="D19" s="81"/>
      <c r="E19" s="116"/>
    </row>
    <row r="20" spans="2:5" ht="15">
      <c r="B20" s="1390" t="s">
        <v>832</v>
      </c>
      <c r="C20" s="1391"/>
      <c r="D20" s="81"/>
      <c r="E20" s="116"/>
    </row>
    <row r="21" spans="2:5" ht="15">
      <c r="B21" s="1390" t="s">
        <v>833</v>
      </c>
      <c r="C21" s="1391"/>
      <c r="D21" s="81"/>
      <c r="E21" s="116"/>
    </row>
    <row r="22" spans="2:5" ht="15">
      <c r="B22" s="1390" t="s">
        <v>826</v>
      </c>
      <c r="C22" s="1391"/>
      <c r="D22" s="84">
        <f>+D16-D17+D18-D19+D20+D21</f>
        <v>0</v>
      </c>
      <c r="E22" s="152">
        <f>+E16-E17+E18-E19+E20+E21</f>
        <v>0</v>
      </c>
    </row>
    <row r="23" spans="2:5" ht="15">
      <c r="B23" s="1392"/>
      <c r="C23" s="1393"/>
      <c r="D23" s="158"/>
      <c r="E23" s="159"/>
    </row>
    <row r="24" spans="2:5" ht="15">
      <c r="B24" s="1394" t="s">
        <v>834</v>
      </c>
      <c r="C24" s="1395"/>
      <c r="D24" s="160"/>
      <c r="E24" s="161">
        <f>+E14-E22</f>
        <v>0</v>
      </c>
    </row>
    <row r="25" spans="2:5" ht="29.25" customHeight="1">
      <c r="B25" s="1389" t="s">
        <v>835</v>
      </c>
      <c r="C25" s="1389"/>
      <c r="D25" s="1389"/>
      <c r="E25" s="1389"/>
    </row>
    <row r="26" spans="3:5" ht="15">
      <c r="C26" s="49"/>
      <c r="D26" s="47"/>
      <c r="E26" s="47"/>
    </row>
    <row r="27" spans="1:3" ht="15">
      <c r="A27" s="49"/>
      <c r="B27" s="47"/>
      <c r="C27" s="47"/>
    </row>
  </sheetData>
  <sheetProtection/>
  <mergeCells count="25">
    <mergeCell ref="B7:E7"/>
    <mergeCell ref="B8:E8"/>
    <mergeCell ref="B9:C9"/>
    <mergeCell ref="B10:C10"/>
    <mergeCell ref="B2:B3"/>
    <mergeCell ref="D2:E2"/>
    <mergeCell ref="D3:E3"/>
    <mergeCell ref="B4:B5"/>
    <mergeCell ref="D4:E4"/>
    <mergeCell ref="D5:E5"/>
    <mergeCell ref="B15:E15"/>
    <mergeCell ref="B16:C16"/>
    <mergeCell ref="B17:C17"/>
    <mergeCell ref="B18:C18"/>
    <mergeCell ref="B11:C11"/>
    <mergeCell ref="B12:C12"/>
    <mergeCell ref="B13:C13"/>
    <mergeCell ref="B14:C14"/>
    <mergeCell ref="B25:E25"/>
    <mergeCell ref="B19:C19"/>
    <mergeCell ref="B20:C20"/>
    <mergeCell ref="B21:C21"/>
    <mergeCell ref="B22:C22"/>
    <mergeCell ref="B23:C23"/>
    <mergeCell ref="B24:C24"/>
  </mergeCells>
  <printOptions/>
  <pageMargins left="0.7480314960629921" right="0.35433070866141736" top="0.3937007874015748"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F38"/>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1.57421875" style="23" customWidth="1"/>
    <col min="3" max="3" width="19.57421875" style="23" customWidth="1"/>
    <col min="4" max="4" width="14.421875" style="23" customWidth="1"/>
    <col min="5" max="5" width="29.140625" style="23" customWidth="1"/>
    <col min="6" max="6" width="14.421875" style="23" customWidth="1"/>
    <col min="7" max="16384" width="9.140625" style="23" customWidth="1"/>
  </cols>
  <sheetData>
    <row r="1" spans="1:6" ht="15.75" customHeight="1">
      <c r="A1" s="90"/>
      <c r="B1" s="90"/>
      <c r="C1" s="90"/>
      <c r="D1" s="90"/>
      <c r="E1" s="90"/>
      <c r="F1" s="135"/>
    </row>
    <row r="2" spans="1:6" ht="27.75" customHeight="1">
      <c r="A2" s="90"/>
      <c r="B2" s="1379" t="s">
        <v>150</v>
      </c>
      <c r="C2" s="1379"/>
      <c r="D2" s="1379"/>
      <c r="E2" s="412" t="s">
        <v>287</v>
      </c>
      <c r="F2" s="136"/>
    </row>
    <row r="3" spans="1:6" ht="15.75" customHeight="1">
      <c r="A3" s="90"/>
      <c r="B3" s="1379"/>
      <c r="C3" s="1379"/>
      <c r="D3" s="1379"/>
      <c r="E3" s="147" t="s">
        <v>130</v>
      </c>
      <c r="F3" s="85"/>
    </row>
    <row r="4" spans="1:6" ht="15.75" customHeight="1">
      <c r="A4" s="90"/>
      <c r="B4" s="1420" t="s">
        <v>386</v>
      </c>
      <c r="C4" s="1420"/>
      <c r="D4" s="1420"/>
      <c r="E4" s="147" t="s">
        <v>289</v>
      </c>
      <c r="F4" s="122">
        <v>3</v>
      </c>
    </row>
    <row r="5" spans="1:6" ht="16.5" customHeight="1">
      <c r="A5" s="90"/>
      <c r="B5" s="1664" t="s">
        <v>401</v>
      </c>
      <c r="C5" s="1664"/>
      <c r="D5" s="1664"/>
      <c r="E5" s="413" t="s">
        <v>917</v>
      </c>
      <c r="F5" s="123">
        <f ca="1">TODAY()</f>
        <v>42394</v>
      </c>
    </row>
    <row r="6" spans="1:6" ht="18" customHeight="1">
      <c r="A6" s="90"/>
      <c r="B6" s="90"/>
      <c r="C6" s="90"/>
      <c r="D6" s="90"/>
      <c r="E6" s="90"/>
      <c r="F6" s="90"/>
    </row>
    <row r="7" spans="1:6" s="39" customFormat="1" ht="33.75" customHeight="1">
      <c r="A7" s="258"/>
      <c r="B7" s="414" t="s">
        <v>242</v>
      </c>
      <c r="C7" s="415" t="s">
        <v>243</v>
      </c>
      <c r="D7" s="415" t="s">
        <v>1010</v>
      </c>
      <c r="E7" s="416" t="s">
        <v>244</v>
      </c>
      <c r="F7" s="417" t="s">
        <v>245</v>
      </c>
    </row>
    <row r="8" spans="1:6" ht="18" customHeight="1">
      <c r="A8" s="90"/>
      <c r="B8" s="418"/>
      <c r="C8" s="79"/>
      <c r="D8" s="79"/>
      <c r="E8" s="79"/>
      <c r="F8" s="151"/>
    </row>
    <row r="9" spans="1:6" ht="18" customHeight="1">
      <c r="A9" s="90"/>
      <c r="B9" s="419"/>
      <c r="C9" s="81"/>
      <c r="D9" s="81"/>
      <c r="E9" s="81"/>
      <c r="F9" s="116"/>
    </row>
    <row r="10" spans="1:6" ht="18" customHeight="1">
      <c r="A10" s="90"/>
      <c r="B10" s="419"/>
      <c r="C10" s="81"/>
      <c r="D10" s="81"/>
      <c r="E10" s="81"/>
      <c r="F10" s="116"/>
    </row>
    <row r="11" spans="1:6" ht="18" customHeight="1">
      <c r="A11" s="90"/>
      <c r="B11" s="419"/>
      <c r="C11" s="81"/>
      <c r="D11" s="81"/>
      <c r="E11" s="81"/>
      <c r="F11" s="116"/>
    </row>
    <row r="12" spans="1:6" ht="18" customHeight="1">
      <c r="A12" s="90"/>
      <c r="B12" s="419"/>
      <c r="C12" s="81"/>
      <c r="D12" s="81"/>
      <c r="E12" s="81"/>
      <c r="F12" s="116"/>
    </row>
    <row r="13" spans="1:6" ht="18" customHeight="1">
      <c r="A13" s="90"/>
      <c r="B13" s="419"/>
      <c r="C13" s="81"/>
      <c r="D13" s="81"/>
      <c r="E13" s="81"/>
      <c r="F13" s="116"/>
    </row>
    <row r="14" spans="1:6" ht="18" customHeight="1">
      <c r="A14" s="90"/>
      <c r="B14" s="419"/>
      <c r="C14" s="81"/>
      <c r="D14" s="81"/>
      <c r="E14" s="81"/>
      <c r="F14" s="116"/>
    </row>
    <row r="15" spans="1:6" ht="18" customHeight="1">
      <c r="A15" s="90"/>
      <c r="B15" s="419"/>
      <c r="C15" s="81"/>
      <c r="D15" s="81"/>
      <c r="E15" s="81"/>
      <c r="F15" s="116"/>
    </row>
    <row r="16" spans="1:6" ht="18" customHeight="1">
      <c r="A16" s="90"/>
      <c r="B16" s="419"/>
      <c r="C16" s="81"/>
      <c r="D16" s="81"/>
      <c r="E16" s="81"/>
      <c r="F16" s="116"/>
    </row>
    <row r="17" spans="1:6" ht="18" customHeight="1">
      <c r="A17" s="90"/>
      <c r="B17" s="419"/>
      <c r="C17" s="81"/>
      <c r="D17" s="81"/>
      <c r="E17" s="81"/>
      <c r="F17" s="116"/>
    </row>
    <row r="18" spans="1:6" ht="18" customHeight="1">
      <c r="A18" s="90"/>
      <c r="B18" s="419"/>
      <c r="C18" s="81"/>
      <c r="D18" s="81"/>
      <c r="E18" s="81"/>
      <c r="F18" s="116"/>
    </row>
    <row r="19" spans="1:6" ht="18" customHeight="1">
      <c r="A19" s="90"/>
      <c r="B19" s="419"/>
      <c r="C19" s="81"/>
      <c r="D19" s="81"/>
      <c r="E19" s="81"/>
      <c r="F19" s="116"/>
    </row>
    <row r="20" spans="1:6" ht="18" customHeight="1">
      <c r="A20" s="90"/>
      <c r="B20" s="419"/>
      <c r="C20" s="81"/>
      <c r="D20" s="81"/>
      <c r="E20" s="81"/>
      <c r="F20" s="116"/>
    </row>
    <row r="21" spans="1:6" ht="18" customHeight="1">
      <c r="A21" s="90"/>
      <c r="B21" s="419"/>
      <c r="C21" s="81"/>
      <c r="D21" s="81"/>
      <c r="E21" s="81"/>
      <c r="F21" s="116"/>
    </row>
    <row r="22" spans="1:6" ht="18" customHeight="1">
      <c r="A22" s="90"/>
      <c r="B22" s="419"/>
      <c r="C22" s="81"/>
      <c r="D22" s="81"/>
      <c r="E22" s="81"/>
      <c r="F22" s="116"/>
    </row>
    <row r="23" spans="1:6" ht="18" customHeight="1">
      <c r="A23" s="90"/>
      <c r="B23" s="419"/>
      <c r="C23" s="81"/>
      <c r="D23" s="81"/>
      <c r="E23" s="81"/>
      <c r="F23" s="116"/>
    </row>
    <row r="24" spans="1:6" ht="18" customHeight="1">
      <c r="A24" s="90"/>
      <c r="B24" s="419"/>
      <c r="C24" s="81"/>
      <c r="D24" s="81"/>
      <c r="E24" s="81"/>
      <c r="F24" s="116"/>
    </row>
    <row r="25" spans="1:6" ht="18" customHeight="1">
      <c r="A25" s="90"/>
      <c r="B25" s="419"/>
      <c r="C25" s="81"/>
      <c r="D25" s="81"/>
      <c r="E25" s="81"/>
      <c r="F25" s="116"/>
    </row>
    <row r="26" spans="1:6" ht="18" customHeight="1">
      <c r="A26" s="90"/>
      <c r="B26" s="419"/>
      <c r="C26" s="81"/>
      <c r="D26" s="81"/>
      <c r="E26" s="81"/>
      <c r="F26" s="116"/>
    </row>
    <row r="27" spans="1:6" ht="18" customHeight="1">
      <c r="A27" s="90"/>
      <c r="B27" s="419"/>
      <c r="C27" s="81"/>
      <c r="D27" s="81"/>
      <c r="E27" s="81"/>
      <c r="F27" s="116"/>
    </row>
    <row r="28" spans="1:6" ht="18" customHeight="1">
      <c r="A28" s="90"/>
      <c r="B28" s="419"/>
      <c r="C28" s="81"/>
      <c r="D28" s="81"/>
      <c r="E28" s="81"/>
      <c r="F28" s="116"/>
    </row>
    <row r="29" spans="1:6" ht="18" customHeight="1">
      <c r="A29" s="90"/>
      <c r="B29" s="419"/>
      <c r="C29" s="81"/>
      <c r="D29" s="81"/>
      <c r="E29" s="81"/>
      <c r="F29" s="116"/>
    </row>
    <row r="30" spans="1:6" ht="18" customHeight="1">
      <c r="A30" s="90"/>
      <c r="B30" s="419"/>
      <c r="C30" s="81"/>
      <c r="D30" s="81"/>
      <c r="E30" s="81"/>
      <c r="F30" s="116"/>
    </row>
    <row r="31" spans="1:6" ht="18" customHeight="1">
      <c r="A31" s="90"/>
      <c r="B31" s="419"/>
      <c r="C31" s="81"/>
      <c r="D31" s="81"/>
      <c r="E31" s="81"/>
      <c r="F31" s="116"/>
    </row>
    <row r="32" spans="1:6" ht="18" customHeight="1">
      <c r="A32" s="90"/>
      <c r="B32" s="420"/>
      <c r="C32" s="171"/>
      <c r="D32" s="171"/>
      <c r="E32" s="171"/>
      <c r="F32" s="261"/>
    </row>
    <row r="33" spans="1:6" ht="18" customHeight="1">
      <c r="A33" s="90"/>
      <c r="B33" s="421" t="s">
        <v>930</v>
      </c>
      <c r="C33" s="422"/>
      <c r="D33" s="145">
        <f>SUM(D8:D32)</f>
        <v>0</v>
      </c>
      <c r="E33" s="421" t="s">
        <v>931</v>
      </c>
      <c r="F33" s="145">
        <f>SUM(F8:F32)</f>
        <v>0</v>
      </c>
    </row>
    <row r="34" spans="1:6" ht="18" customHeight="1">
      <c r="A34" s="90"/>
      <c r="B34" s="423" t="s">
        <v>402</v>
      </c>
      <c r="C34" s="424"/>
      <c r="D34" s="174"/>
      <c r="E34" s="423" t="s">
        <v>403</v>
      </c>
      <c r="F34" s="174"/>
    </row>
    <row r="35" spans="1:6" ht="18" customHeight="1">
      <c r="A35" s="90"/>
      <c r="B35" s="423" t="s">
        <v>404</v>
      </c>
      <c r="C35" s="424"/>
      <c r="D35" s="145">
        <f>D33-D34</f>
        <v>0</v>
      </c>
      <c r="E35" s="423" t="s">
        <v>405</v>
      </c>
      <c r="F35" s="145">
        <f>F33-F34</f>
        <v>0</v>
      </c>
    </row>
    <row r="36" spans="1:5" ht="18" customHeight="1">
      <c r="A36" s="24"/>
      <c r="B36" s="24"/>
      <c r="C36" s="24"/>
      <c r="D36" s="24"/>
      <c r="E36" s="24"/>
    </row>
    <row r="37" ht="18" customHeight="1">
      <c r="E37" s="23" t="s">
        <v>340</v>
      </c>
    </row>
    <row r="38" ht="18" customHeight="1">
      <c r="E38" s="23" t="s">
        <v>340</v>
      </c>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mergeCells count="3">
    <mergeCell ref="B2:D3"/>
    <mergeCell ref="B4:D4"/>
    <mergeCell ref="B5:D5"/>
  </mergeCells>
  <printOptions horizontalCentered="1"/>
  <pageMargins left="0.5905511811023623" right="0" top="0.3937007874015748" bottom="0.3937007874015748" header="0.5118110236220472" footer="0.5118110236220472"/>
  <pageSetup fitToHeight="1" fitToWidth="1"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F24"/>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5.28125" style="23" customWidth="1"/>
    <col min="3" max="3" width="53.421875" style="23" customWidth="1"/>
    <col min="4" max="4" width="5.7109375" style="23" customWidth="1"/>
    <col min="5" max="5" width="16.7109375" style="23" customWidth="1"/>
    <col min="6" max="6" width="11.7109375" style="23" customWidth="1"/>
    <col min="7" max="16384" width="9.140625" style="23" customWidth="1"/>
  </cols>
  <sheetData>
    <row r="1" spans="1:6" ht="15.75" customHeight="1">
      <c r="A1" s="90"/>
      <c r="B1" s="90"/>
      <c r="C1" s="90"/>
      <c r="D1" s="90"/>
      <c r="E1" s="344"/>
      <c r="F1" s="90"/>
    </row>
    <row r="2" spans="1:6" ht="27.75" customHeight="1">
      <c r="A2" s="90"/>
      <c r="B2" s="1379" t="s">
        <v>150</v>
      </c>
      <c r="C2" s="1379"/>
      <c r="D2" s="1379"/>
      <c r="E2" s="405" t="s">
        <v>287</v>
      </c>
      <c r="F2" s="136"/>
    </row>
    <row r="3" spans="1:6" ht="15.75" customHeight="1">
      <c r="A3" s="90"/>
      <c r="B3" s="1379"/>
      <c r="C3" s="1379"/>
      <c r="D3" s="1379"/>
      <c r="E3" s="88" t="s">
        <v>130</v>
      </c>
      <c r="F3" s="85"/>
    </row>
    <row r="4" spans="1:6" ht="15.75" customHeight="1">
      <c r="A4" s="90"/>
      <c r="B4" s="1472" t="s">
        <v>386</v>
      </c>
      <c r="C4" s="1472"/>
      <c r="D4" s="1472"/>
      <c r="E4" s="88" t="s">
        <v>289</v>
      </c>
      <c r="F4" s="120">
        <v>4</v>
      </c>
    </row>
    <row r="5" spans="1:6" ht="16.5" customHeight="1">
      <c r="A5" s="90"/>
      <c r="B5" s="1664" t="s">
        <v>406</v>
      </c>
      <c r="C5" s="1664"/>
      <c r="D5" s="1664"/>
      <c r="E5" s="229" t="s">
        <v>917</v>
      </c>
      <c r="F5" s="123">
        <f ca="1">TODAY()</f>
        <v>42394</v>
      </c>
    </row>
    <row r="6" spans="1:6" ht="16.5" customHeight="1">
      <c r="A6" s="90"/>
      <c r="B6" s="425"/>
      <c r="C6" s="344"/>
      <c r="D6" s="89"/>
      <c r="E6" s="89"/>
      <c r="F6" s="105"/>
    </row>
    <row r="7" spans="1:6" ht="38.25" customHeight="1">
      <c r="A7" s="90"/>
      <c r="B7" s="1493" t="s">
        <v>240</v>
      </c>
      <c r="C7" s="1493"/>
      <c r="D7" s="1493"/>
      <c r="E7" s="1493"/>
      <c r="F7" s="1493"/>
    </row>
    <row r="8" spans="1:6" ht="15.75" customHeight="1">
      <c r="A8" s="90"/>
      <c r="B8" s="89"/>
      <c r="C8" s="89"/>
      <c r="D8" s="89"/>
      <c r="E8" s="89"/>
      <c r="F8" s="89"/>
    </row>
    <row r="9" spans="1:6" ht="15.75" customHeight="1">
      <c r="A9" s="90"/>
      <c r="B9" s="89"/>
      <c r="C9" s="242" t="s">
        <v>408</v>
      </c>
      <c r="D9" s="106" t="s">
        <v>409</v>
      </c>
      <c r="E9" s="398"/>
      <c r="F9" s="89"/>
    </row>
    <row r="10" spans="1:6" ht="15.75" customHeight="1">
      <c r="A10" s="90"/>
      <c r="B10" s="89"/>
      <c r="C10" s="89"/>
      <c r="D10" s="89"/>
      <c r="E10" s="262"/>
      <c r="F10" s="89"/>
    </row>
    <row r="11" spans="1:6" ht="15.75" customHeight="1">
      <c r="A11" s="90"/>
      <c r="B11" s="89"/>
      <c r="C11" s="89" t="s">
        <v>410</v>
      </c>
      <c r="D11" s="426" t="s">
        <v>396</v>
      </c>
      <c r="E11" s="398"/>
      <c r="F11" s="89"/>
    </row>
    <row r="12" spans="1:6" ht="15.75" customHeight="1">
      <c r="A12" s="90"/>
      <c r="B12" s="89"/>
      <c r="C12" s="89"/>
      <c r="D12" s="89"/>
      <c r="E12" s="262"/>
      <c r="F12" s="89" t="s">
        <v>340</v>
      </c>
    </row>
    <row r="13" spans="1:6" ht="15.75" customHeight="1">
      <c r="A13" s="90"/>
      <c r="B13" s="89"/>
      <c r="C13" s="89" t="s">
        <v>411</v>
      </c>
      <c r="D13" s="426" t="s">
        <v>396</v>
      </c>
      <c r="E13" s="398"/>
      <c r="F13" s="89"/>
    </row>
    <row r="14" spans="1:6" ht="15.75" customHeight="1">
      <c r="A14" s="90"/>
      <c r="B14" s="89"/>
      <c r="C14" s="89"/>
      <c r="D14" s="89"/>
      <c r="E14" s="262"/>
      <c r="F14" s="89"/>
    </row>
    <row r="15" spans="1:6" ht="25.5" customHeight="1" thickBot="1">
      <c r="A15" s="90"/>
      <c r="B15" s="89"/>
      <c r="C15" s="397" t="s">
        <v>412</v>
      </c>
      <c r="D15" s="427" t="s">
        <v>413</v>
      </c>
      <c r="E15" s="428">
        <f>E9-E11-E13</f>
        <v>0</v>
      </c>
      <c r="F15" s="89"/>
    </row>
    <row r="16" spans="1:6" ht="15.75" customHeight="1">
      <c r="A16" s="90"/>
      <c r="B16" s="89"/>
      <c r="C16" s="89"/>
      <c r="D16" s="89"/>
      <c r="E16" s="262"/>
      <c r="F16" s="89"/>
    </row>
    <row r="17" spans="1:6" ht="15.75" customHeight="1">
      <c r="A17" s="90"/>
      <c r="B17" s="89"/>
      <c r="C17" s="89"/>
      <c r="D17" s="89"/>
      <c r="E17" s="242"/>
      <c r="F17" s="89"/>
    </row>
    <row r="18" spans="1:6" ht="15.75" customHeight="1">
      <c r="A18" s="90"/>
      <c r="B18" s="89"/>
      <c r="C18" s="89" t="s">
        <v>414</v>
      </c>
      <c r="D18" s="106" t="s">
        <v>415</v>
      </c>
      <c r="E18" s="429"/>
      <c r="F18" s="89"/>
    </row>
    <row r="19" spans="1:6" ht="15.75" customHeight="1">
      <c r="A19" s="90"/>
      <c r="B19" s="89"/>
      <c r="C19" s="89"/>
      <c r="D19" s="89"/>
      <c r="E19" s="430"/>
      <c r="F19" s="89"/>
    </row>
    <row r="20" spans="1:6" ht="15.75" customHeight="1" thickBot="1">
      <c r="A20" s="90"/>
      <c r="B20" s="89"/>
      <c r="C20" s="401" t="s">
        <v>416</v>
      </c>
      <c r="D20" s="106" t="s">
        <v>409</v>
      </c>
      <c r="E20" s="428">
        <f>E15*E18</f>
        <v>0</v>
      </c>
      <c r="F20" s="89"/>
    </row>
    <row r="21" spans="1:6" ht="15.75" customHeight="1">
      <c r="A21" s="90"/>
      <c r="B21" s="89"/>
      <c r="C21" s="89"/>
      <c r="D21" s="89"/>
      <c r="E21" s="89"/>
      <c r="F21" s="89"/>
    </row>
    <row r="22" spans="1:6" ht="15.75" customHeight="1">
      <c r="A22" s="90"/>
      <c r="B22" s="1416" t="s">
        <v>241</v>
      </c>
      <c r="C22" s="1416"/>
      <c r="D22" s="1416"/>
      <c r="E22" s="1416"/>
      <c r="F22" s="1416"/>
    </row>
    <row r="23" spans="1:6" ht="15.75" customHeight="1">
      <c r="A23" s="90"/>
      <c r="B23" s="90"/>
      <c r="C23" s="90"/>
      <c r="D23" s="90"/>
      <c r="E23" s="90"/>
      <c r="F23" s="90"/>
    </row>
    <row r="24" spans="1:6" ht="15.75" customHeight="1">
      <c r="A24" s="90"/>
      <c r="B24" s="90"/>
      <c r="C24" s="90"/>
      <c r="D24" s="90"/>
      <c r="E24" s="90"/>
      <c r="F24" s="90"/>
    </row>
  </sheetData>
  <sheetProtection/>
  <mergeCells count="5">
    <mergeCell ref="B22:F22"/>
    <mergeCell ref="B2:D3"/>
    <mergeCell ref="B4:D4"/>
    <mergeCell ref="B5:D5"/>
    <mergeCell ref="B7:F7"/>
  </mergeCells>
  <printOptions horizontalCentered="1"/>
  <pageMargins left="0.5905511811023623" right="0" top="0.3937007874015748" bottom="0.3937007874015748" header="0.5118110236220472" footer="0.5118110236220472"/>
  <pageSetup fitToHeight="1" fitToWidth="1"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K31"/>
  <sheetViews>
    <sheetView showGridLines="0" zoomScalePageLayoutView="0" workbookViewId="0" topLeftCell="A1">
      <selection activeCell="A1" sqref="A1"/>
    </sheetView>
  </sheetViews>
  <sheetFormatPr defaultColWidth="9.140625" defaultRowHeight="12.75"/>
  <cols>
    <col min="1" max="1" width="2.28125" style="32" customWidth="1"/>
    <col min="2" max="2" width="8.7109375" style="32" customWidth="1"/>
    <col min="3" max="3" width="17.00390625" style="32" customWidth="1"/>
    <col min="4" max="4" width="21.00390625" style="32" customWidth="1"/>
    <col min="5" max="5" width="13.57421875" style="32" customWidth="1"/>
    <col min="6" max="6" width="16.7109375" style="32" customWidth="1"/>
    <col min="7" max="7" width="9.57421875" style="32" customWidth="1"/>
    <col min="8" max="9" width="9.140625" style="32" customWidth="1"/>
    <col min="10" max="10" width="16.7109375" style="32" customWidth="1"/>
    <col min="11" max="11" width="10.421875" style="32" customWidth="1"/>
    <col min="12" max="16384" width="9.140625" style="32" customWidth="1"/>
  </cols>
  <sheetData>
    <row r="1" spans="1:11" ht="13.5">
      <c r="A1" s="90"/>
      <c r="B1" s="90"/>
      <c r="C1" s="90"/>
      <c r="D1" s="90"/>
      <c r="E1" s="90"/>
      <c r="F1" s="90"/>
      <c r="G1" s="90"/>
      <c r="H1" s="90"/>
      <c r="I1" s="344"/>
      <c r="J1" s="90"/>
      <c r="K1" s="90"/>
    </row>
    <row r="2" spans="1:11" ht="13.5">
      <c r="A2" s="90"/>
      <c r="B2" s="1379" t="s">
        <v>150</v>
      </c>
      <c r="C2" s="1379"/>
      <c r="D2" s="1379"/>
      <c r="E2" s="1379"/>
      <c r="F2" s="1379"/>
      <c r="G2" s="1379"/>
      <c r="H2" s="1665" t="s">
        <v>287</v>
      </c>
      <c r="I2" s="1666"/>
      <c r="J2" s="1666"/>
      <c r="K2" s="1667"/>
    </row>
    <row r="3" spans="1:11" ht="13.5">
      <c r="A3" s="90"/>
      <c r="B3" s="1379"/>
      <c r="C3" s="1379"/>
      <c r="D3" s="1379"/>
      <c r="E3" s="1379"/>
      <c r="F3" s="1379"/>
      <c r="G3" s="1379"/>
      <c r="H3" s="1668" t="s">
        <v>130</v>
      </c>
      <c r="I3" s="1409"/>
      <c r="J3" s="1409"/>
      <c r="K3" s="1410"/>
    </row>
    <row r="4" spans="1:11" ht="13.5">
      <c r="A4" s="90"/>
      <c r="B4" s="1420" t="s">
        <v>386</v>
      </c>
      <c r="C4" s="1420"/>
      <c r="D4" s="1420"/>
      <c r="E4" s="1420"/>
      <c r="F4" s="1420"/>
      <c r="G4" s="1420"/>
      <c r="H4" s="1668" t="s">
        <v>289</v>
      </c>
      <c r="I4" s="1409"/>
      <c r="J4" s="1409">
        <v>5</v>
      </c>
      <c r="K4" s="1410"/>
    </row>
    <row r="5" spans="1:11" ht="13.5">
      <c r="A5" s="90"/>
      <c r="B5" s="1669" t="s">
        <v>417</v>
      </c>
      <c r="C5" s="1669"/>
      <c r="D5" s="1669"/>
      <c r="E5" s="1669"/>
      <c r="F5" s="1669"/>
      <c r="G5" s="1669"/>
      <c r="H5" s="1474" t="s">
        <v>917</v>
      </c>
      <c r="I5" s="1475"/>
      <c r="J5" s="1414">
        <f ca="1">TODAY()</f>
        <v>42394</v>
      </c>
      <c r="K5" s="1451"/>
    </row>
    <row r="6" spans="1:11" ht="13.5">
      <c r="A6" s="90"/>
      <c r="B6" s="90"/>
      <c r="C6" s="90"/>
      <c r="D6" s="90"/>
      <c r="E6" s="90"/>
      <c r="F6" s="90"/>
      <c r="G6" s="90"/>
      <c r="H6" s="90"/>
      <c r="I6" s="90"/>
      <c r="J6" s="90"/>
      <c r="K6" s="90"/>
    </row>
    <row r="7" spans="1:11" ht="24.75" customHeight="1">
      <c r="A7" s="90"/>
      <c r="B7" s="1493" t="s">
        <v>932</v>
      </c>
      <c r="C7" s="1493"/>
      <c r="D7" s="1493"/>
      <c r="E7" s="1493"/>
      <c r="F7" s="1493"/>
      <c r="G7" s="1493"/>
      <c r="H7" s="1493"/>
      <c r="I7" s="1493"/>
      <c r="J7" s="1493"/>
      <c r="K7" s="1493"/>
    </row>
    <row r="8" spans="1:11" ht="28.5" customHeight="1">
      <c r="A8" s="90"/>
      <c r="B8" s="1670" t="s">
        <v>234</v>
      </c>
      <c r="C8" s="1488" t="s">
        <v>675</v>
      </c>
      <c r="D8" s="1521" t="s">
        <v>235</v>
      </c>
      <c r="E8" s="1676" t="s">
        <v>236</v>
      </c>
      <c r="F8" s="1676"/>
      <c r="G8" s="1036"/>
      <c r="H8" s="1673" t="s">
        <v>237</v>
      </c>
      <c r="I8" s="1674"/>
      <c r="J8" s="1674"/>
      <c r="K8" s="431"/>
    </row>
    <row r="9" spans="1:11" ht="15" customHeight="1">
      <c r="A9" s="90"/>
      <c r="B9" s="1671"/>
      <c r="C9" s="1489"/>
      <c r="D9" s="1489"/>
      <c r="E9" s="1675" t="s">
        <v>702</v>
      </c>
      <c r="F9" s="1675" t="s">
        <v>703</v>
      </c>
      <c r="G9" s="1037"/>
      <c r="H9" s="1675" t="s">
        <v>347</v>
      </c>
      <c r="I9" s="1675" t="s">
        <v>704</v>
      </c>
      <c r="J9" s="1675" t="s">
        <v>238</v>
      </c>
      <c r="K9" s="432" t="s">
        <v>239</v>
      </c>
    </row>
    <row r="10" spans="1:11" ht="13.5">
      <c r="A10" s="90"/>
      <c r="B10" s="1671"/>
      <c r="C10" s="1489"/>
      <c r="D10" s="1489"/>
      <c r="E10" s="1489"/>
      <c r="F10" s="1489"/>
      <c r="G10" s="1021" t="s">
        <v>347</v>
      </c>
      <c r="H10" s="1489"/>
      <c r="I10" s="1489"/>
      <c r="J10" s="1489"/>
      <c r="K10" s="432"/>
    </row>
    <row r="11" spans="1:11" ht="13.5">
      <c r="A11" s="90"/>
      <c r="B11" s="1608"/>
      <c r="C11" s="1672"/>
      <c r="D11" s="1490"/>
      <c r="E11" s="1672"/>
      <c r="F11" s="1672"/>
      <c r="G11" s="1038"/>
      <c r="H11" s="1672"/>
      <c r="I11" s="1672"/>
      <c r="J11" s="1672"/>
      <c r="K11" s="433"/>
    </row>
    <row r="12" spans="1:11" ht="13.5">
      <c r="A12" s="90"/>
      <c r="B12" s="434"/>
      <c r="C12" s="435"/>
      <c r="D12" s="436"/>
      <c r="E12" s="437"/>
      <c r="F12" s="437"/>
      <c r="G12" s="438"/>
      <c r="H12" s="438"/>
      <c r="I12" s="437"/>
      <c r="J12" s="435"/>
      <c r="K12" s="439"/>
    </row>
    <row r="13" spans="1:11" ht="13.5">
      <c r="A13" s="90"/>
      <c r="B13" s="440"/>
      <c r="C13" s="408"/>
      <c r="D13" s="408"/>
      <c r="E13" s="441"/>
      <c r="F13" s="441"/>
      <c r="G13" s="81"/>
      <c r="H13" s="81"/>
      <c r="I13" s="441"/>
      <c r="J13" s="408"/>
      <c r="K13" s="442"/>
    </row>
    <row r="14" spans="1:11" ht="13.5">
      <c r="A14" s="90"/>
      <c r="B14" s="440"/>
      <c r="C14" s="408"/>
      <c r="D14" s="408"/>
      <c r="E14" s="441"/>
      <c r="F14" s="441"/>
      <c r="G14" s="81"/>
      <c r="H14" s="81"/>
      <c r="I14" s="441"/>
      <c r="J14" s="408"/>
      <c r="K14" s="442"/>
    </row>
    <row r="15" spans="1:11" ht="13.5">
      <c r="A15" s="90"/>
      <c r="B15" s="440"/>
      <c r="C15" s="408"/>
      <c r="D15" s="408"/>
      <c r="E15" s="441"/>
      <c r="F15" s="441"/>
      <c r="G15" s="81"/>
      <c r="H15" s="81"/>
      <c r="I15" s="441"/>
      <c r="J15" s="408"/>
      <c r="K15" s="442"/>
    </row>
    <row r="16" spans="1:11" ht="13.5">
      <c r="A16" s="90"/>
      <c r="B16" s="443"/>
      <c r="C16" s="408"/>
      <c r="D16" s="408"/>
      <c r="E16" s="441"/>
      <c r="F16" s="441"/>
      <c r="G16" s="81"/>
      <c r="H16" s="81"/>
      <c r="I16" s="441"/>
      <c r="J16" s="408"/>
      <c r="K16" s="442"/>
    </row>
    <row r="17" spans="1:11" ht="13.5">
      <c r="A17" s="90"/>
      <c r="B17" s="440"/>
      <c r="C17" s="408"/>
      <c r="D17" s="408"/>
      <c r="E17" s="441"/>
      <c r="F17" s="441"/>
      <c r="G17" s="81"/>
      <c r="H17" s="81"/>
      <c r="I17" s="441"/>
      <c r="J17" s="408"/>
      <c r="K17" s="442"/>
    </row>
    <row r="18" spans="1:11" ht="13.5">
      <c r="A18" s="90"/>
      <c r="B18" s="440"/>
      <c r="C18" s="408"/>
      <c r="D18" s="408"/>
      <c r="E18" s="441"/>
      <c r="F18" s="441"/>
      <c r="G18" s="81"/>
      <c r="H18" s="81"/>
      <c r="I18" s="441"/>
      <c r="J18" s="408"/>
      <c r="K18" s="442"/>
    </row>
    <row r="19" spans="1:11" ht="13.5">
      <c r="A19" s="90"/>
      <c r="B19" s="440"/>
      <c r="C19" s="408"/>
      <c r="D19" s="408"/>
      <c r="E19" s="441"/>
      <c r="F19" s="441"/>
      <c r="G19" s="81"/>
      <c r="H19" s="81"/>
      <c r="I19" s="441"/>
      <c r="J19" s="408"/>
      <c r="K19" s="442"/>
    </row>
    <row r="20" spans="1:11" ht="13.5">
      <c r="A20" s="90"/>
      <c r="B20" s="440"/>
      <c r="C20" s="408"/>
      <c r="D20" s="408"/>
      <c r="E20" s="441"/>
      <c r="F20" s="441"/>
      <c r="G20" s="81"/>
      <c r="H20" s="81"/>
      <c r="I20" s="441"/>
      <c r="J20" s="408"/>
      <c r="K20" s="442"/>
    </row>
    <row r="21" spans="1:11" ht="13.5">
      <c r="A21" s="90"/>
      <c r="B21" s="440"/>
      <c r="C21" s="408"/>
      <c r="D21" s="408"/>
      <c r="E21" s="441"/>
      <c r="F21" s="441"/>
      <c r="G21" s="81"/>
      <c r="H21" s="81"/>
      <c r="I21" s="441"/>
      <c r="J21" s="408"/>
      <c r="K21" s="442"/>
    </row>
    <row r="22" spans="1:11" ht="13.5">
      <c r="A22" s="90"/>
      <c r="B22" s="440"/>
      <c r="C22" s="408"/>
      <c r="D22" s="408"/>
      <c r="E22" s="441"/>
      <c r="F22" s="441"/>
      <c r="G22" s="81"/>
      <c r="H22" s="81"/>
      <c r="I22" s="441"/>
      <c r="J22" s="408"/>
      <c r="K22" s="442"/>
    </row>
    <row r="23" spans="1:11" ht="13.5">
      <c r="A23" s="90"/>
      <c r="B23" s="443"/>
      <c r="C23" s="408"/>
      <c r="D23" s="408"/>
      <c r="E23" s="441"/>
      <c r="F23" s="441"/>
      <c r="G23" s="81"/>
      <c r="H23" s="81"/>
      <c r="I23" s="444"/>
      <c r="J23" s="140"/>
      <c r="K23" s="445"/>
    </row>
    <row r="24" spans="1:11" ht="13.5">
      <c r="A24" s="90"/>
      <c r="B24" s="440"/>
      <c r="C24" s="408"/>
      <c r="D24" s="408"/>
      <c r="E24" s="441"/>
      <c r="F24" s="441"/>
      <c r="G24" s="81"/>
      <c r="H24" s="81"/>
      <c r="I24" s="441"/>
      <c r="J24" s="408"/>
      <c r="K24" s="442"/>
    </row>
    <row r="25" spans="1:11" ht="13.5">
      <c r="A25" s="90"/>
      <c r="B25" s="443"/>
      <c r="C25" s="408"/>
      <c r="D25" s="408"/>
      <c r="E25" s="441"/>
      <c r="F25" s="441"/>
      <c r="G25" s="81"/>
      <c r="H25" s="81"/>
      <c r="I25" s="441"/>
      <c r="J25" s="408"/>
      <c r="K25" s="442"/>
    </row>
    <row r="26" spans="1:11" ht="13.5">
      <c r="A26" s="90"/>
      <c r="B26" s="440"/>
      <c r="C26" s="408"/>
      <c r="D26" s="408"/>
      <c r="E26" s="441"/>
      <c r="F26" s="441"/>
      <c r="G26" s="81"/>
      <c r="H26" s="81"/>
      <c r="I26" s="441"/>
      <c r="J26" s="408"/>
      <c r="K26" s="442"/>
    </row>
    <row r="27" spans="1:11" ht="13.5">
      <c r="A27" s="90"/>
      <c r="B27" s="440"/>
      <c r="C27" s="408"/>
      <c r="D27" s="408"/>
      <c r="E27" s="441"/>
      <c r="F27" s="441"/>
      <c r="G27" s="81"/>
      <c r="H27" s="81"/>
      <c r="I27" s="441"/>
      <c r="J27" s="408"/>
      <c r="K27" s="442"/>
    </row>
    <row r="28" spans="1:11" ht="13.5">
      <c r="A28" s="90"/>
      <c r="B28" s="440"/>
      <c r="C28" s="408"/>
      <c r="D28" s="408"/>
      <c r="E28" s="441"/>
      <c r="F28" s="441"/>
      <c r="G28" s="81"/>
      <c r="H28" s="81"/>
      <c r="I28" s="441"/>
      <c r="J28" s="408"/>
      <c r="K28" s="442"/>
    </row>
    <row r="29" spans="1:11" ht="13.5">
      <c r="A29" s="90"/>
      <c r="B29" s="321"/>
      <c r="C29" s="409"/>
      <c r="D29" s="409"/>
      <c r="E29" s="446"/>
      <c r="F29" s="446"/>
      <c r="G29" s="171"/>
      <c r="H29" s="171"/>
      <c r="I29" s="446"/>
      <c r="J29" s="409"/>
      <c r="K29" s="447"/>
    </row>
    <row r="30" spans="1:11" ht="13.5">
      <c r="A30" s="90"/>
      <c r="B30" s="118"/>
      <c r="C30" s="244"/>
      <c r="D30" s="244"/>
      <c r="E30" s="244"/>
      <c r="F30" s="448" t="s">
        <v>352</v>
      </c>
      <c r="G30" s="449">
        <f>SUM(G12:G29)</f>
        <v>0</v>
      </c>
      <c r="H30" s="450">
        <f>SUM(H12:H29)</f>
        <v>0</v>
      </c>
      <c r="I30" s="244"/>
      <c r="J30" s="244"/>
      <c r="K30" s="244"/>
    </row>
    <row r="31" spans="1:10" ht="13.5">
      <c r="A31" s="59"/>
      <c r="B31" s="59"/>
      <c r="C31" s="59"/>
      <c r="D31" s="59"/>
      <c r="E31" s="59"/>
      <c r="F31" s="59"/>
      <c r="G31" s="59"/>
      <c r="H31" s="59"/>
      <c r="I31" s="59"/>
      <c r="J31" s="59"/>
    </row>
  </sheetData>
  <sheetProtection/>
  <mergeCells count="22">
    <mergeCell ref="B2:G3"/>
    <mergeCell ref="H2:I2"/>
    <mergeCell ref="J2:K2"/>
    <mergeCell ref="H3:I3"/>
    <mergeCell ref="J3:K3"/>
    <mergeCell ref="B7:K7"/>
    <mergeCell ref="I9:I11"/>
    <mergeCell ref="J4:K4"/>
    <mergeCell ref="H5:I5"/>
    <mergeCell ref="E8:F8"/>
    <mergeCell ref="H9:H11"/>
    <mergeCell ref="E9:E11"/>
    <mergeCell ref="D8:D11"/>
    <mergeCell ref="B4:G4"/>
    <mergeCell ref="H4:I4"/>
    <mergeCell ref="J5:K5"/>
    <mergeCell ref="B5:G5"/>
    <mergeCell ref="B8:B11"/>
    <mergeCell ref="C8:C11"/>
    <mergeCell ref="H8:J8"/>
    <mergeCell ref="F9:F11"/>
    <mergeCell ref="J9:J11"/>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0.28125" style="23" customWidth="1"/>
    <col min="3" max="3" width="13.421875" style="23" customWidth="1"/>
    <col min="4" max="4" width="24.421875" style="23" customWidth="1"/>
    <col min="5" max="5" width="28.00390625" style="23" customWidth="1"/>
    <col min="6" max="6" width="19.00390625" style="23" customWidth="1"/>
    <col min="7" max="16384" width="9.140625" style="23" customWidth="1"/>
  </cols>
  <sheetData>
    <row r="1" spans="1:7" ht="15.75" customHeight="1">
      <c r="A1" s="90"/>
      <c r="B1" s="90"/>
      <c r="C1" s="90"/>
      <c r="D1" s="90"/>
      <c r="E1" s="90"/>
      <c r="F1" s="135"/>
      <c r="G1" s="24"/>
    </row>
    <row r="2" spans="1:7" ht="27.75" customHeight="1">
      <c r="A2" s="90"/>
      <c r="B2" s="1379" t="s">
        <v>150</v>
      </c>
      <c r="C2" s="1379"/>
      <c r="D2" s="1379"/>
      <c r="E2" s="405" t="s">
        <v>287</v>
      </c>
      <c r="F2" s="257"/>
      <c r="G2" s="24"/>
    </row>
    <row r="3" spans="1:7" ht="15.75" customHeight="1">
      <c r="A3" s="90"/>
      <c r="B3" s="1379"/>
      <c r="C3" s="1379"/>
      <c r="D3" s="1379"/>
      <c r="E3" s="88" t="s">
        <v>130</v>
      </c>
      <c r="F3" s="85"/>
      <c r="G3" s="24"/>
    </row>
    <row r="4" spans="1:7" ht="18" customHeight="1">
      <c r="A4" s="90"/>
      <c r="B4" s="1472" t="s">
        <v>152</v>
      </c>
      <c r="C4" s="1472"/>
      <c r="D4" s="1472"/>
      <c r="E4" s="88" t="s">
        <v>289</v>
      </c>
      <c r="F4" s="122">
        <v>1</v>
      </c>
      <c r="G4" s="24"/>
    </row>
    <row r="5" spans="1:7" ht="19.5" customHeight="1">
      <c r="A5" s="90"/>
      <c r="B5" s="1472"/>
      <c r="C5" s="1472"/>
      <c r="D5" s="1472"/>
      <c r="E5" s="229" t="s">
        <v>917</v>
      </c>
      <c r="F5" s="123">
        <f ca="1">TODAY()</f>
        <v>42394</v>
      </c>
      <c r="G5" s="24"/>
    </row>
    <row r="6" spans="1:7" ht="18" customHeight="1">
      <c r="A6" s="90"/>
      <c r="B6" s="90"/>
      <c r="C6" s="90"/>
      <c r="D6" s="90"/>
      <c r="E6" s="90"/>
      <c r="F6" s="90"/>
      <c r="G6" s="24"/>
    </row>
    <row r="7" spans="1:7" ht="18" customHeight="1">
      <c r="A7" s="90"/>
      <c r="B7" s="1493" t="s">
        <v>374</v>
      </c>
      <c r="C7" s="1493"/>
      <c r="D7" s="1493"/>
      <c r="E7" s="1493"/>
      <c r="F7" s="1493"/>
      <c r="G7" s="24"/>
    </row>
    <row r="8" spans="1:7" ht="18" customHeight="1">
      <c r="A8" s="90"/>
      <c r="B8" s="109" t="s">
        <v>375</v>
      </c>
      <c r="C8" s="245"/>
      <c r="D8" s="109"/>
      <c r="E8" s="109"/>
      <c r="F8" s="109"/>
      <c r="G8" s="24"/>
    </row>
    <row r="9" spans="1:7" s="39" customFormat="1" ht="36" customHeight="1">
      <c r="A9" s="258"/>
      <c r="B9" s="164" t="s">
        <v>236</v>
      </c>
      <c r="C9" s="165" t="s">
        <v>242</v>
      </c>
      <c r="D9" s="165" t="s">
        <v>243</v>
      </c>
      <c r="E9" s="111" t="s">
        <v>256</v>
      </c>
      <c r="F9" s="125" t="s">
        <v>257</v>
      </c>
      <c r="G9" s="42"/>
    </row>
    <row r="10" spans="1:7" ht="18" customHeight="1">
      <c r="A10" s="90"/>
      <c r="B10" s="451"/>
      <c r="C10" s="407"/>
      <c r="D10" s="407"/>
      <c r="E10" s="407"/>
      <c r="F10" s="151"/>
      <c r="G10" s="24"/>
    </row>
    <row r="11" spans="1:7" ht="18" customHeight="1">
      <c r="A11" s="90"/>
      <c r="B11" s="452"/>
      <c r="C11" s="408"/>
      <c r="D11" s="408"/>
      <c r="E11" s="408"/>
      <c r="F11" s="116"/>
      <c r="G11" s="24"/>
    </row>
    <row r="12" spans="1:7" ht="18" customHeight="1">
      <c r="A12" s="90"/>
      <c r="B12" s="452"/>
      <c r="C12" s="408"/>
      <c r="D12" s="408"/>
      <c r="E12" s="408"/>
      <c r="F12" s="116"/>
      <c r="G12" s="24"/>
    </row>
    <row r="13" spans="1:7" ht="18" customHeight="1">
      <c r="A13" s="90"/>
      <c r="B13" s="452"/>
      <c r="C13" s="408"/>
      <c r="D13" s="408"/>
      <c r="E13" s="408"/>
      <c r="F13" s="116"/>
      <c r="G13" s="24"/>
    </row>
    <row r="14" spans="1:7" ht="18" customHeight="1">
      <c r="A14" s="90"/>
      <c r="B14" s="452"/>
      <c r="C14" s="408"/>
      <c r="D14" s="408"/>
      <c r="E14" s="408"/>
      <c r="F14" s="116"/>
      <c r="G14" s="24"/>
    </row>
    <row r="15" spans="1:7" ht="18" customHeight="1">
      <c r="A15" s="90"/>
      <c r="B15" s="452"/>
      <c r="C15" s="408"/>
      <c r="D15" s="408"/>
      <c r="E15" s="408"/>
      <c r="F15" s="116"/>
      <c r="G15" s="24"/>
    </row>
    <row r="16" spans="1:7" ht="18" customHeight="1">
      <c r="A16" s="90"/>
      <c r="B16" s="452"/>
      <c r="C16" s="408"/>
      <c r="D16" s="408"/>
      <c r="E16" s="408"/>
      <c r="F16" s="116"/>
      <c r="G16" s="24"/>
    </row>
    <row r="17" spans="1:7" ht="18" customHeight="1">
      <c r="A17" s="90"/>
      <c r="B17" s="452"/>
      <c r="C17" s="408"/>
      <c r="D17" s="408"/>
      <c r="E17" s="408"/>
      <c r="F17" s="116"/>
      <c r="G17" s="24"/>
    </row>
    <row r="18" spans="1:7" ht="18" customHeight="1">
      <c r="A18" s="90"/>
      <c r="B18" s="452"/>
      <c r="C18" s="408"/>
      <c r="D18" s="408"/>
      <c r="E18" s="408"/>
      <c r="F18" s="116"/>
      <c r="G18" s="24"/>
    </row>
    <row r="19" spans="1:7" ht="18" customHeight="1">
      <c r="A19" s="90"/>
      <c r="B19" s="452"/>
      <c r="C19" s="408"/>
      <c r="D19" s="408"/>
      <c r="E19" s="408"/>
      <c r="F19" s="116"/>
      <c r="G19" s="24"/>
    </row>
    <row r="20" spans="1:7" ht="18" customHeight="1">
      <c r="A20" s="90"/>
      <c r="B20" s="452"/>
      <c r="C20" s="408"/>
      <c r="D20" s="408"/>
      <c r="E20" s="408"/>
      <c r="F20" s="116"/>
      <c r="G20" s="24"/>
    </row>
    <row r="21" spans="1:7" ht="18" customHeight="1">
      <c r="A21" s="90"/>
      <c r="B21" s="452"/>
      <c r="C21" s="408"/>
      <c r="D21" s="408"/>
      <c r="E21" s="408"/>
      <c r="F21" s="116"/>
      <c r="G21" s="24"/>
    </row>
    <row r="22" spans="1:7" ht="18" customHeight="1">
      <c r="A22" s="90"/>
      <c r="B22" s="452"/>
      <c r="C22" s="408"/>
      <c r="D22" s="408"/>
      <c r="E22" s="408"/>
      <c r="F22" s="116"/>
      <c r="G22" s="24"/>
    </row>
    <row r="23" spans="1:7" ht="18" customHeight="1">
      <c r="A23" s="90"/>
      <c r="B23" s="452"/>
      <c r="C23" s="408"/>
      <c r="D23" s="408"/>
      <c r="E23" s="408"/>
      <c r="F23" s="116"/>
      <c r="G23" s="24"/>
    </row>
    <row r="24" spans="1:7" ht="18" customHeight="1">
      <c r="A24" s="90"/>
      <c r="B24" s="452"/>
      <c r="C24" s="408"/>
      <c r="D24" s="408"/>
      <c r="E24" s="408"/>
      <c r="F24" s="116"/>
      <c r="G24" s="24"/>
    </row>
    <row r="25" spans="1:7" ht="18" customHeight="1">
      <c r="A25" s="90"/>
      <c r="B25" s="452"/>
      <c r="C25" s="408"/>
      <c r="D25" s="408"/>
      <c r="E25" s="408"/>
      <c r="F25" s="116"/>
      <c r="G25" s="24"/>
    </row>
    <row r="26" spans="1:7" ht="18" customHeight="1">
      <c r="A26" s="90"/>
      <c r="B26" s="452"/>
      <c r="C26" s="408"/>
      <c r="D26" s="408"/>
      <c r="E26" s="408"/>
      <c r="F26" s="116"/>
      <c r="G26" s="24"/>
    </row>
    <row r="27" spans="1:7" ht="18" customHeight="1">
      <c r="A27" s="90"/>
      <c r="B27" s="452"/>
      <c r="C27" s="408"/>
      <c r="D27" s="408"/>
      <c r="E27" s="408"/>
      <c r="F27" s="116"/>
      <c r="G27" s="24"/>
    </row>
    <row r="28" spans="1:7" ht="18" customHeight="1">
      <c r="A28" s="90"/>
      <c r="B28" s="452"/>
      <c r="C28" s="408"/>
      <c r="D28" s="408"/>
      <c r="E28" s="408"/>
      <c r="F28" s="116"/>
      <c r="G28" s="24"/>
    </row>
    <row r="29" spans="1:7" ht="18" customHeight="1">
      <c r="A29" s="90"/>
      <c r="B29" s="452"/>
      <c r="C29" s="408"/>
      <c r="D29" s="408"/>
      <c r="E29" s="408"/>
      <c r="F29" s="116"/>
      <c r="G29" s="24"/>
    </row>
    <row r="30" spans="1:7" ht="18" customHeight="1">
      <c r="A30" s="90"/>
      <c r="B30" s="452"/>
      <c r="C30" s="408"/>
      <c r="D30" s="408"/>
      <c r="E30" s="408"/>
      <c r="F30" s="116"/>
      <c r="G30" s="24"/>
    </row>
    <row r="31" spans="1:7" ht="18" customHeight="1">
      <c r="A31" s="90"/>
      <c r="B31" s="452"/>
      <c r="C31" s="408"/>
      <c r="D31" s="408"/>
      <c r="E31" s="408"/>
      <c r="F31" s="116"/>
      <c r="G31" s="24"/>
    </row>
    <row r="32" spans="1:7" ht="18" customHeight="1">
      <c r="A32" s="90"/>
      <c r="B32" s="452"/>
      <c r="C32" s="408"/>
      <c r="D32" s="408"/>
      <c r="E32" s="408"/>
      <c r="F32" s="116"/>
      <c r="G32" s="24"/>
    </row>
    <row r="33" spans="1:7" ht="18" customHeight="1">
      <c r="A33" s="90"/>
      <c r="B33" s="452"/>
      <c r="C33" s="408"/>
      <c r="D33" s="408"/>
      <c r="E33" s="408"/>
      <c r="F33" s="116"/>
      <c r="G33" s="24"/>
    </row>
    <row r="34" spans="1:7" ht="18" customHeight="1">
      <c r="A34" s="90"/>
      <c r="B34" s="453"/>
      <c r="C34" s="409"/>
      <c r="D34" s="409"/>
      <c r="E34" s="409"/>
      <c r="F34" s="261"/>
      <c r="G34" s="24"/>
    </row>
    <row r="35" spans="1:7" ht="19.5" customHeight="1">
      <c r="A35" s="90"/>
      <c r="B35" s="118"/>
      <c r="C35" s="118"/>
      <c r="D35" s="410"/>
      <c r="E35" s="119" t="s">
        <v>300</v>
      </c>
      <c r="F35" s="454">
        <f>SUM(G10:G34)</f>
        <v>0</v>
      </c>
      <c r="G35" s="24"/>
    </row>
    <row r="36" spans="1:6" ht="19.5" customHeight="1">
      <c r="A36" s="90"/>
      <c r="B36" s="89"/>
      <c r="C36" s="89"/>
      <c r="D36" s="455"/>
      <c r="E36" s="106" t="s">
        <v>933</v>
      </c>
      <c r="F36" s="456"/>
    </row>
    <row r="37" spans="1:6" ht="19.5" customHeight="1">
      <c r="A37" s="90"/>
      <c r="B37" s="89"/>
      <c r="C37" s="89"/>
      <c r="D37" s="455"/>
      <c r="E37" s="106" t="s">
        <v>934</v>
      </c>
      <c r="F37" s="456"/>
    </row>
    <row r="38" spans="1:6" ht="18" customHeight="1">
      <c r="A38" s="90"/>
      <c r="B38" s="89"/>
      <c r="C38" s="89"/>
      <c r="D38" s="89"/>
      <c r="E38" s="106" t="s">
        <v>377</v>
      </c>
      <c r="F38" s="457">
        <f>F35-F36-F37</f>
        <v>0</v>
      </c>
    </row>
    <row r="39" spans="1:6" ht="18" customHeight="1">
      <c r="A39" s="90"/>
      <c r="B39" s="89"/>
      <c r="C39" s="89"/>
      <c r="D39" s="89"/>
      <c r="E39" s="89"/>
      <c r="F39" s="400"/>
    </row>
    <row r="40" spans="1:6" ht="18" customHeight="1">
      <c r="A40" s="90"/>
      <c r="B40" s="90"/>
      <c r="C40" s="90"/>
      <c r="D40" s="90"/>
      <c r="E40" s="90"/>
      <c r="F40" s="90"/>
    </row>
  </sheetData>
  <sheetProtection/>
  <mergeCells count="3">
    <mergeCell ref="B2:D3"/>
    <mergeCell ref="B4:D5"/>
    <mergeCell ref="B7:F7"/>
  </mergeCells>
  <printOptions horizontalCentered="1"/>
  <pageMargins left="0.5905511811023623" right="0" top="0.3937007874015748" bottom="0.3937007874015748" header="0.5118110236220472" footer="0.5118110236220472"/>
  <pageSetup horizontalDpi="300" verticalDpi="300" orientation="portrait" paperSize="9"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G41"/>
  <sheetViews>
    <sheetView showGridLines="0" zoomScalePageLayoutView="0" workbookViewId="0" topLeftCell="A1">
      <selection activeCell="A1" sqref="A1"/>
    </sheetView>
  </sheetViews>
  <sheetFormatPr defaultColWidth="9.140625" defaultRowHeight="12.75"/>
  <cols>
    <col min="1" max="1" width="2.28125" style="23" customWidth="1"/>
    <col min="2" max="2" width="9.8515625" style="36" customWidth="1"/>
    <col min="3" max="3" width="18.00390625" style="23" customWidth="1"/>
    <col min="4" max="5" width="17.28125" style="23" customWidth="1"/>
    <col min="6" max="6" width="16.28125" style="23" customWidth="1"/>
    <col min="7" max="7" width="19.8515625" style="23" customWidth="1"/>
    <col min="8" max="16384" width="9.140625" style="23" customWidth="1"/>
  </cols>
  <sheetData>
    <row r="1" spans="1:7" ht="15">
      <c r="A1" s="90"/>
      <c r="B1" s="90"/>
      <c r="C1" s="458"/>
      <c r="D1" s="90"/>
      <c r="E1" s="90"/>
      <c r="F1" s="90"/>
      <c r="G1" s="135"/>
    </row>
    <row r="2" spans="1:7" ht="15">
      <c r="A2" s="90"/>
      <c r="B2" s="1379" t="s">
        <v>150</v>
      </c>
      <c r="C2" s="1379"/>
      <c r="D2" s="1379"/>
      <c r="E2" s="1379"/>
      <c r="F2" s="350" t="s">
        <v>287</v>
      </c>
      <c r="G2" s="257"/>
    </row>
    <row r="3" spans="1:7" ht="15">
      <c r="A3" s="90"/>
      <c r="B3" s="1379"/>
      <c r="C3" s="1379"/>
      <c r="D3" s="1379"/>
      <c r="E3" s="1379"/>
      <c r="F3" s="162" t="s">
        <v>130</v>
      </c>
      <c r="G3" s="85"/>
    </row>
    <row r="4" spans="1:7" ht="15">
      <c r="A4" s="90"/>
      <c r="B4" s="1472" t="s">
        <v>378</v>
      </c>
      <c r="C4" s="1472"/>
      <c r="D4" s="1472"/>
      <c r="E4" s="1472"/>
      <c r="F4" s="162" t="s">
        <v>289</v>
      </c>
      <c r="G4" s="120">
        <v>1</v>
      </c>
    </row>
    <row r="5" spans="1:7" ht="15">
      <c r="A5" s="90"/>
      <c r="B5" s="1472"/>
      <c r="C5" s="1472"/>
      <c r="D5" s="1472"/>
      <c r="E5" s="1472"/>
      <c r="F5" s="229" t="s">
        <v>917</v>
      </c>
      <c r="G5" s="123">
        <f ca="1">TODAY()</f>
        <v>42394</v>
      </c>
    </row>
    <row r="6" spans="1:7" ht="15">
      <c r="A6" s="90"/>
      <c r="B6" s="344"/>
      <c r="C6" s="106"/>
      <c r="D6" s="89"/>
      <c r="E6" s="89"/>
      <c r="F6" s="89"/>
      <c r="G6" s="105"/>
    </row>
    <row r="7" spans="1:7" s="52" customFormat="1" ht="33.75" customHeight="1">
      <c r="A7" s="459"/>
      <c r="B7" s="1493" t="s">
        <v>253</v>
      </c>
      <c r="C7" s="1493"/>
      <c r="D7" s="1493"/>
      <c r="E7" s="1493"/>
      <c r="F7" s="1493"/>
      <c r="G7" s="1493"/>
    </row>
    <row r="8" spans="1:7" ht="24">
      <c r="A8" s="90"/>
      <c r="B8" s="460" t="s">
        <v>254</v>
      </c>
      <c r="C8" s="461" t="s">
        <v>675</v>
      </c>
      <c r="D8" s="462" t="s">
        <v>1010</v>
      </c>
      <c r="E8" s="462" t="s">
        <v>677</v>
      </c>
      <c r="F8" s="463" t="s">
        <v>255</v>
      </c>
      <c r="G8" s="464" t="s">
        <v>247</v>
      </c>
    </row>
    <row r="9" spans="1:7" ht="15">
      <c r="A9" s="90"/>
      <c r="B9" s="465"/>
      <c r="C9" s="466"/>
      <c r="D9" s="467"/>
      <c r="E9" s="467"/>
      <c r="F9" s="468">
        <f aca="true" t="shared" si="0" ref="F9:F37">+D9-E9</f>
        <v>0</v>
      </c>
      <c r="G9" s="469"/>
    </row>
    <row r="10" spans="1:7" ht="15">
      <c r="A10" s="90"/>
      <c r="B10" s="282"/>
      <c r="C10" s="470"/>
      <c r="D10" s="284"/>
      <c r="E10" s="284"/>
      <c r="F10" s="471">
        <f t="shared" si="0"/>
        <v>0</v>
      </c>
      <c r="G10" s="285"/>
    </row>
    <row r="11" spans="1:7" ht="15">
      <c r="A11" s="90"/>
      <c r="B11" s="282"/>
      <c r="C11" s="470"/>
      <c r="D11" s="284"/>
      <c r="E11" s="284"/>
      <c r="F11" s="471">
        <f t="shared" si="0"/>
        <v>0</v>
      </c>
      <c r="G11" s="285"/>
    </row>
    <row r="12" spans="1:7" ht="15">
      <c r="A12" s="90"/>
      <c r="B12" s="282"/>
      <c r="C12" s="470"/>
      <c r="D12" s="284"/>
      <c r="E12" s="284"/>
      <c r="F12" s="471">
        <f t="shared" si="0"/>
        <v>0</v>
      </c>
      <c r="G12" s="285"/>
    </row>
    <row r="13" spans="1:7" ht="15">
      <c r="A13" s="90"/>
      <c r="B13" s="282"/>
      <c r="C13" s="470"/>
      <c r="D13" s="284"/>
      <c r="E13" s="284"/>
      <c r="F13" s="471">
        <f t="shared" si="0"/>
        <v>0</v>
      </c>
      <c r="G13" s="285"/>
    </row>
    <row r="14" spans="1:7" ht="15">
      <c r="A14" s="90"/>
      <c r="B14" s="282"/>
      <c r="C14" s="470"/>
      <c r="D14" s="284"/>
      <c r="E14" s="284"/>
      <c r="F14" s="471">
        <f t="shared" si="0"/>
        <v>0</v>
      </c>
      <c r="G14" s="285"/>
    </row>
    <row r="15" spans="1:7" ht="15">
      <c r="A15" s="90"/>
      <c r="B15" s="282"/>
      <c r="C15" s="470"/>
      <c r="D15" s="284"/>
      <c r="E15" s="284"/>
      <c r="F15" s="471">
        <f t="shared" si="0"/>
        <v>0</v>
      </c>
      <c r="G15" s="285"/>
    </row>
    <row r="16" spans="1:7" ht="15">
      <c r="A16" s="90"/>
      <c r="B16" s="282"/>
      <c r="C16" s="470"/>
      <c r="D16" s="284"/>
      <c r="E16" s="284"/>
      <c r="F16" s="471">
        <f t="shared" si="0"/>
        <v>0</v>
      </c>
      <c r="G16" s="285"/>
    </row>
    <row r="17" spans="1:7" ht="15">
      <c r="A17" s="90"/>
      <c r="B17" s="282"/>
      <c r="C17" s="470"/>
      <c r="D17" s="284"/>
      <c r="E17" s="284"/>
      <c r="F17" s="471">
        <f t="shared" si="0"/>
        <v>0</v>
      </c>
      <c r="G17" s="285"/>
    </row>
    <row r="18" spans="1:7" ht="15">
      <c r="A18" s="90"/>
      <c r="B18" s="282"/>
      <c r="C18" s="470"/>
      <c r="D18" s="284"/>
      <c r="E18" s="284"/>
      <c r="F18" s="471">
        <f t="shared" si="0"/>
        <v>0</v>
      </c>
      <c r="G18" s="285"/>
    </row>
    <row r="19" spans="1:7" ht="15">
      <c r="A19" s="90"/>
      <c r="B19" s="282"/>
      <c r="C19" s="470"/>
      <c r="D19" s="284"/>
      <c r="E19" s="284"/>
      <c r="F19" s="471">
        <f t="shared" si="0"/>
        <v>0</v>
      </c>
      <c r="G19" s="285"/>
    </row>
    <row r="20" spans="1:7" ht="15">
      <c r="A20" s="90"/>
      <c r="B20" s="282"/>
      <c r="C20" s="470"/>
      <c r="D20" s="284"/>
      <c r="E20" s="284"/>
      <c r="F20" s="471">
        <f t="shared" si="0"/>
        <v>0</v>
      </c>
      <c r="G20" s="285"/>
    </row>
    <row r="21" spans="1:7" ht="15">
      <c r="A21" s="90"/>
      <c r="B21" s="282"/>
      <c r="C21" s="470"/>
      <c r="D21" s="284"/>
      <c r="E21" s="284"/>
      <c r="F21" s="471">
        <f t="shared" si="0"/>
        <v>0</v>
      </c>
      <c r="G21" s="285"/>
    </row>
    <row r="22" spans="1:7" ht="15">
      <c r="A22" s="90"/>
      <c r="B22" s="282"/>
      <c r="C22" s="470"/>
      <c r="D22" s="284"/>
      <c r="E22" s="284"/>
      <c r="F22" s="471">
        <f t="shared" si="0"/>
        <v>0</v>
      </c>
      <c r="G22" s="285"/>
    </row>
    <row r="23" spans="1:7" ht="15">
      <c r="A23" s="90"/>
      <c r="B23" s="282"/>
      <c r="C23" s="470"/>
      <c r="D23" s="284"/>
      <c r="E23" s="284"/>
      <c r="F23" s="471">
        <f t="shared" si="0"/>
        <v>0</v>
      </c>
      <c r="G23" s="285"/>
    </row>
    <row r="24" spans="1:7" ht="15">
      <c r="A24" s="90"/>
      <c r="B24" s="286"/>
      <c r="C24" s="470"/>
      <c r="D24" s="284"/>
      <c r="E24" s="284"/>
      <c r="F24" s="471">
        <f t="shared" si="0"/>
        <v>0</v>
      </c>
      <c r="G24" s="285"/>
    </row>
    <row r="25" spans="1:7" ht="15">
      <c r="A25" s="90"/>
      <c r="B25" s="282"/>
      <c r="C25" s="470"/>
      <c r="D25" s="284"/>
      <c r="E25" s="284"/>
      <c r="F25" s="471">
        <f t="shared" si="0"/>
        <v>0</v>
      </c>
      <c r="G25" s="285"/>
    </row>
    <row r="26" spans="1:7" ht="15">
      <c r="A26" s="90"/>
      <c r="B26" s="286"/>
      <c r="C26" s="470"/>
      <c r="D26" s="284"/>
      <c r="E26" s="284"/>
      <c r="F26" s="471">
        <f t="shared" si="0"/>
        <v>0</v>
      </c>
      <c r="G26" s="285"/>
    </row>
    <row r="27" spans="1:7" ht="15">
      <c r="A27" s="90"/>
      <c r="B27" s="282"/>
      <c r="C27" s="470"/>
      <c r="D27" s="284"/>
      <c r="E27" s="284"/>
      <c r="F27" s="471">
        <f t="shared" si="0"/>
        <v>0</v>
      </c>
      <c r="G27" s="285"/>
    </row>
    <row r="28" spans="1:7" ht="15">
      <c r="A28" s="90"/>
      <c r="B28" s="282"/>
      <c r="C28" s="470"/>
      <c r="D28" s="284"/>
      <c r="E28" s="284"/>
      <c r="F28" s="471">
        <f t="shared" si="0"/>
        <v>0</v>
      </c>
      <c r="G28" s="285"/>
    </row>
    <row r="29" spans="1:7" ht="15">
      <c r="A29" s="90"/>
      <c r="B29" s="282"/>
      <c r="C29" s="470"/>
      <c r="D29" s="284"/>
      <c r="E29" s="284"/>
      <c r="F29" s="471">
        <f t="shared" si="0"/>
        <v>0</v>
      </c>
      <c r="G29" s="285"/>
    </row>
    <row r="30" spans="1:7" ht="15">
      <c r="A30" s="90"/>
      <c r="B30" s="282"/>
      <c r="C30" s="470"/>
      <c r="D30" s="284"/>
      <c r="E30" s="284"/>
      <c r="F30" s="471">
        <f t="shared" si="0"/>
        <v>0</v>
      </c>
      <c r="G30" s="285"/>
    </row>
    <row r="31" spans="1:7" ht="15">
      <c r="A31" s="90"/>
      <c r="B31" s="286"/>
      <c r="C31" s="470"/>
      <c r="D31" s="284"/>
      <c r="E31" s="288"/>
      <c r="F31" s="471">
        <f t="shared" si="0"/>
        <v>0</v>
      </c>
      <c r="G31" s="472"/>
    </row>
    <row r="32" spans="1:7" ht="15">
      <c r="A32" s="90"/>
      <c r="B32" s="282"/>
      <c r="C32" s="470"/>
      <c r="D32" s="284"/>
      <c r="E32" s="284"/>
      <c r="F32" s="471">
        <f t="shared" si="0"/>
        <v>0</v>
      </c>
      <c r="G32" s="285"/>
    </row>
    <row r="33" spans="1:7" ht="15">
      <c r="A33" s="90"/>
      <c r="B33" s="286"/>
      <c r="C33" s="470"/>
      <c r="D33" s="284"/>
      <c r="E33" s="284"/>
      <c r="F33" s="471">
        <f t="shared" si="0"/>
        <v>0</v>
      </c>
      <c r="G33" s="285"/>
    </row>
    <row r="34" spans="1:7" ht="15">
      <c r="A34" s="90"/>
      <c r="B34" s="282"/>
      <c r="C34" s="470"/>
      <c r="D34" s="284"/>
      <c r="E34" s="284"/>
      <c r="F34" s="471">
        <f t="shared" si="0"/>
        <v>0</v>
      </c>
      <c r="G34" s="285"/>
    </row>
    <row r="35" spans="1:7" ht="15">
      <c r="A35" s="90"/>
      <c r="B35" s="282"/>
      <c r="C35" s="470"/>
      <c r="D35" s="284"/>
      <c r="E35" s="284"/>
      <c r="F35" s="471">
        <f t="shared" si="0"/>
        <v>0</v>
      </c>
      <c r="G35" s="285"/>
    </row>
    <row r="36" spans="1:7" ht="15">
      <c r="A36" s="90"/>
      <c r="B36" s="282"/>
      <c r="C36" s="470"/>
      <c r="D36" s="284"/>
      <c r="E36" s="284"/>
      <c r="F36" s="471">
        <f t="shared" si="0"/>
        <v>0</v>
      </c>
      <c r="G36" s="285"/>
    </row>
    <row r="37" spans="1:7" ht="15">
      <c r="A37" s="90"/>
      <c r="B37" s="473"/>
      <c r="C37" s="474"/>
      <c r="D37" s="475"/>
      <c r="E37" s="475"/>
      <c r="F37" s="476">
        <f t="shared" si="0"/>
        <v>0</v>
      </c>
      <c r="G37" s="477"/>
    </row>
    <row r="38" spans="1:7" ht="15">
      <c r="A38" s="90"/>
      <c r="B38" s="118"/>
      <c r="C38" s="119" t="s">
        <v>300</v>
      </c>
      <c r="D38" s="478">
        <f>SUM(D9:D37)</f>
        <v>0</v>
      </c>
      <c r="E38" s="478">
        <f>SUM(E9:E37)</f>
        <v>0</v>
      </c>
      <c r="F38" s="478">
        <f>SUM(F9:F37)</f>
        <v>0</v>
      </c>
      <c r="G38" s="118"/>
    </row>
    <row r="39" spans="1:7" ht="15">
      <c r="A39" s="89"/>
      <c r="B39" s="89"/>
      <c r="C39" s="106"/>
      <c r="D39" s="89"/>
      <c r="E39" s="89"/>
      <c r="F39" s="89"/>
      <c r="G39" s="89"/>
    </row>
    <row r="40" spans="1:7" ht="15">
      <c r="A40" s="90"/>
      <c r="B40" s="90"/>
      <c r="C40" s="458"/>
      <c r="D40" s="90"/>
      <c r="E40" s="90"/>
      <c r="F40" s="90"/>
      <c r="G40" s="90"/>
    </row>
    <row r="41" spans="1:7" ht="15">
      <c r="A41" s="90"/>
      <c r="B41" s="90"/>
      <c r="C41" s="458"/>
      <c r="D41" s="90"/>
      <c r="E41" s="90"/>
      <c r="F41" s="90"/>
      <c r="G41" s="90"/>
    </row>
  </sheetData>
  <sheetProtection/>
  <mergeCells count="3">
    <mergeCell ref="B2:E3"/>
    <mergeCell ref="B4:E5"/>
    <mergeCell ref="B7:G7"/>
  </mergeCells>
  <printOptions/>
  <pageMargins left="0.5905511811023623" right="0" top="0.3937007874015748" bottom="0.3937007874015748" header="0.5118110236220472" footer="0.5118110236220472"/>
  <pageSetup fitToHeight="1" fitToWidth="1" horizontalDpi="600" verticalDpi="600" orientation="portrait" paperSize="9" scale="97" r:id="rId1"/>
</worksheet>
</file>

<file path=xl/worksheets/sheet35.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9.8515625" style="23" customWidth="1"/>
    <col min="3" max="3" width="9.7109375" style="23" customWidth="1"/>
    <col min="4" max="4" width="40.57421875" style="23" customWidth="1"/>
    <col min="5" max="6" width="13.28125" style="23" customWidth="1"/>
    <col min="7" max="7" width="1.57421875" style="23" customWidth="1"/>
    <col min="8" max="8" width="0.71875" style="23" customWidth="1"/>
    <col min="9" max="16384" width="9.140625" style="23" customWidth="1"/>
  </cols>
  <sheetData>
    <row r="1" spans="1:8" ht="15.75" customHeight="1">
      <c r="A1" s="90"/>
      <c r="B1" s="90"/>
      <c r="C1" s="90"/>
      <c r="D1" s="90"/>
      <c r="E1" s="90"/>
      <c r="F1" s="135"/>
      <c r="G1" s="90"/>
      <c r="H1" s="90"/>
    </row>
    <row r="2" spans="1:8" ht="27.75" customHeight="1">
      <c r="A2" s="90"/>
      <c r="B2" s="1379" t="s">
        <v>150</v>
      </c>
      <c r="C2" s="1379"/>
      <c r="D2" s="1379"/>
      <c r="E2" s="256" t="s">
        <v>287</v>
      </c>
      <c r="F2" s="257"/>
      <c r="G2" s="90"/>
      <c r="H2" s="90"/>
    </row>
    <row r="3" spans="1:8" ht="15.75" customHeight="1">
      <c r="A3" s="90"/>
      <c r="B3" s="1379"/>
      <c r="C3" s="1379"/>
      <c r="D3" s="1379"/>
      <c r="E3" s="162" t="s">
        <v>130</v>
      </c>
      <c r="F3" s="85"/>
      <c r="G3" s="90"/>
      <c r="H3" s="90"/>
    </row>
    <row r="4" spans="1:8" ht="15.75" customHeight="1">
      <c r="A4" s="90"/>
      <c r="B4" s="1420" t="s">
        <v>380</v>
      </c>
      <c r="C4" s="1420"/>
      <c r="D4" s="1420"/>
      <c r="E4" s="162" t="s">
        <v>289</v>
      </c>
      <c r="F4" s="120">
        <v>2</v>
      </c>
      <c r="G4" s="90"/>
      <c r="H4" s="90"/>
    </row>
    <row r="5" spans="1:8" ht="16.5" customHeight="1">
      <c r="A5" s="90"/>
      <c r="B5" s="1420" t="s">
        <v>381</v>
      </c>
      <c r="C5" s="1420"/>
      <c r="D5" s="1420"/>
      <c r="E5" s="229" t="s">
        <v>917</v>
      </c>
      <c r="F5" s="123">
        <f ca="1">TODAY()</f>
        <v>42394</v>
      </c>
      <c r="G5" s="90"/>
      <c r="H5" s="90"/>
    </row>
    <row r="6" spans="1:8" ht="13.5" customHeight="1">
      <c r="A6" s="90"/>
      <c r="B6" s="90"/>
      <c r="C6" s="90"/>
      <c r="D6" s="90"/>
      <c r="E6" s="90"/>
      <c r="F6" s="90"/>
      <c r="G6" s="90"/>
      <c r="H6" s="90"/>
    </row>
    <row r="7" spans="1:8" ht="51.75" customHeight="1">
      <c r="A7" s="90"/>
      <c r="B7" s="1493" t="s">
        <v>249</v>
      </c>
      <c r="C7" s="1493"/>
      <c r="D7" s="1493"/>
      <c r="E7" s="1493"/>
      <c r="F7" s="1493"/>
      <c r="G7" s="90"/>
      <c r="H7" s="90"/>
    </row>
    <row r="8" spans="1:8" ht="13.5" customHeight="1">
      <c r="A8" s="90"/>
      <c r="B8" s="103" t="s">
        <v>291</v>
      </c>
      <c r="C8" s="89"/>
      <c r="D8" s="479" t="s">
        <v>382</v>
      </c>
      <c r="E8" s="89" t="s">
        <v>292</v>
      </c>
      <c r="F8" s="242"/>
      <c r="G8" s="90"/>
      <c r="H8" s="90"/>
    </row>
    <row r="9" spans="1:8" ht="15" customHeight="1">
      <c r="A9" s="90"/>
      <c r="B9" s="1677" t="s">
        <v>383</v>
      </c>
      <c r="C9" s="1592"/>
      <c r="D9" s="1592"/>
      <c r="E9" s="1592"/>
      <c r="F9" s="1592"/>
      <c r="G9" s="90"/>
      <c r="H9" s="90"/>
    </row>
    <row r="10" spans="1:8" ht="13.5" customHeight="1">
      <c r="A10" s="90"/>
      <c r="B10" s="90"/>
      <c r="C10" s="90"/>
      <c r="D10" s="90"/>
      <c r="E10" s="109"/>
      <c r="F10" s="109"/>
      <c r="G10" s="90"/>
      <c r="H10" s="90"/>
    </row>
    <row r="11" spans="1:8" ht="15" customHeight="1">
      <c r="A11" s="90"/>
      <c r="B11" s="1481" t="s">
        <v>250</v>
      </c>
      <c r="C11" s="1428"/>
      <c r="D11" s="1428"/>
      <c r="E11" s="1428"/>
      <c r="F11" s="1477"/>
      <c r="G11" s="90"/>
      <c r="H11" s="90"/>
    </row>
    <row r="12" spans="1:8" ht="13.5" customHeight="1">
      <c r="A12" s="90"/>
      <c r="B12" s="480" t="s">
        <v>293</v>
      </c>
      <c r="C12" s="481"/>
      <c r="D12" s="482"/>
      <c r="E12" s="483"/>
      <c r="F12" s="484"/>
      <c r="G12" s="90"/>
      <c r="H12" s="90"/>
    </row>
    <row r="13" spans="1:8" ht="13.5" customHeight="1">
      <c r="A13" s="90"/>
      <c r="B13" s="485" t="s">
        <v>294</v>
      </c>
      <c r="C13" s="486" t="s">
        <v>295</v>
      </c>
      <c r="D13" s="487" t="s">
        <v>296</v>
      </c>
      <c r="E13" s="487" t="s">
        <v>297</v>
      </c>
      <c r="F13" s="488"/>
      <c r="G13" s="90"/>
      <c r="H13" s="90"/>
    </row>
    <row r="14" spans="1:8" ht="13.5" customHeight="1">
      <c r="A14" s="90"/>
      <c r="B14" s="319"/>
      <c r="C14" s="441"/>
      <c r="D14" s="408"/>
      <c r="E14" s="81"/>
      <c r="F14" s="488"/>
      <c r="G14" s="90"/>
      <c r="H14" s="90"/>
    </row>
    <row r="15" spans="1:8" ht="13.5" customHeight="1">
      <c r="A15" s="90"/>
      <c r="B15" s="319"/>
      <c r="C15" s="441"/>
      <c r="D15" s="408"/>
      <c r="E15" s="81"/>
      <c r="F15" s="488"/>
      <c r="G15" s="90"/>
      <c r="H15" s="90"/>
    </row>
    <row r="16" spans="1:8" ht="13.5" customHeight="1">
      <c r="A16" s="90"/>
      <c r="B16" s="319"/>
      <c r="C16" s="441"/>
      <c r="D16" s="408"/>
      <c r="E16" s="81"/>
      <c r="F16" s="488"/>
      <c r="G16" s="90"/>
      <c r="H16" s="90"/>
    </row>
    <row r="17" spans="1:8" ht="13.5" customHeight="1">
      <c r="A17" s="90"/>
      <c r="B17" s="319"/>
      <c r="C17" s="441"/>
      <c r="D17" s="408"/>
      <c r="E17" s="81"/>
      <c r="F17" s="488"/>
      <c r="G17" s="90"/>
      <c r="H17" s="90"/>
    </row>
    <row r="18" spans="1:8" ht="13.5" customHeight="1">
      <c r="A18" s="90"/>
      <c r="B18" s="319"/>
      <c r="C18" s="441"/>
      <c r="D18" s="408"/>
      <c r="E18" s="81"/>
      <c r="F18" s="488"/>
      <c r="G18" s="90"/>
      <c r="H18" s="90"/>
    </row>
    <row r="19" spans="1:8" ht="13.5" customHeight="1">
      <c r="A19" s="90"/>
      <c r="B19" s="319"/>
      <c r="C19" s="441"/>
      <c r="D19" s="408"/>
      <c r="E19" s="81"/>
      <c r="F19" s="488"/>
      <c r="G19" s="90"/>
      <c r="H19" s="90"/>
    </row>
    <row r="20" spans="1:8" ht="13.5" customHeight="1">
      <c r="A20" s="90"/>
      <c r="B20" s="321"/>
      <c r="C20" s="446"/>
      <c r="D20" s="489"/>
      <c r="E20" s="171"/>
      <c r="F20" s="238">
        <f>SUM(E14:E20)</f>
        <v>0</v>
      </c>
      <c r="G20" s="90"/>
      <c r="H20" s="90"/>
    </row>
    <row r="21" spans="1:8" ht="13.5" customHeight="1">
      <c r="A21" s="90"/>
      <c r="B21" s="90"/>
      <c r="C21" s="90"/>
      <c r="D21" s="90"/>
      <c r="E21" s="143"/>
      <c r="F21" s="143"/>
      <c r="G21" s="90"/>
      <c r="H21" s="90"/>
    </row>
    <row r="22" spans="1:8" ht="15" customHeight="1">
      <c r="A22" s="90"/>
      <c r="B22" s="297" t="s">
        <v>251</v>
      </c>
      <c r="C22" s="298"/>
      <c r="D22" s="298"/>
      <c r="E22" s="490"/>
      <c r="F22" s="299"/>
      <c r="G22" s="90"/>
      <c r="H22" s="90"/>
    </row>
    <row r="23" spans="1:8" ht="15" customHeight="1">
      <c r="A23" s="90"/>
      <c r="B23" s="137" t="s">
        <v>384</v>
      </c>
      <c r="C23" s="138"/>
      <c r="D23" s="138"/>
      <c r="E23" s="491"/>
      <c r="F23" s="362"/>
      <c r="G23" s="90"/>
      <c r="H23" s="90"/>
    </row>
    <row r="24" spans="1:8" ht="13.5" customHeight="1">
      <c r="A24" s="90"/>
      <c r="B24" s="492" t="s">
        <v>293</v>
      </c>
      <c r="C24" s="493"/>
      <c r="D24" s="494"/>
      <c r="E24" s="495"/>
      <c r="F24" s="496"/>
      <c r="G24" s="90"/>
      <c r="H24" s="90"/>
    </row>
    <row r="25" spans="1:8" ht="13.5" customHeight="1">
      <c r="A25" s="90"/>
      <c r="B25" s="485" t="s">
        <v>294</v>
      </c>
      <c r="C25" s="486" t="s">
        <v>295</v>
      </c>
      <c r="D25" s="487" t="s">
        <v>296</v>
      </c>
      <c r="E25" s="487" t="s">
        <v>297</v>
      </c>
      <c r="F25" s="496"/>
      <c r="G25" s="90"/>
      <c r="H25" s="90"/>
    </row>
    <row r="26" spans="1:8" ht="13.5" customHeight="1">
      <c r="A26" s="90"/>
      <c r="B26" s="319"/>
      <c r="C26" s="441"/>
      <c r="D26" s="408"/>
      <c r="E26" s="81"/>
      <c r="F26" s="366"/>
      <c r="G26" s="90"/>
      <c r="H26" s="90"/>
    </row>
    <row r="27" spans="1:8" ht="13.5" customHeight="1">
      <c r="A27" s="90"/>
      <c r="B27" s="319"/>
      <c r="C27" s="441"/>
      <c r="D27" s="408"/>
      <c r="E27" s="81"/>
      <c r="F27" s="366"/>
      <c r="G27" s="90"/>
      <c r="H27" s="90"/>
    </row>
    <row r="28" spans="1:8" ht="13.5" customHeight="1">
      <c r="A28" s="90"/>
      <c r="B28" s="319"/>
      <c r="C28" s="441"/>
      <c r="D28" s="408"/>
      <c r="E28" s="81"/>
      <c r="F28" s="366"/>
      <c r="G28" s="90"/>
      <c r="H28" s="90"/>
    </row>
    <row r="29" spans="1:8" ht="13.5" customHeight="1">
      <c r="A29" s="90"/>
      <c r="B29" s="319"/>
      <c r="C29" s="441"/>
      <c r="D29" s="408"/>
      <c r="E29" s="81"/>
      <c r="F29" s="366"/>
      <c r="G29" s="90"/>
      <c r="H29" s="90"/>
    </row>
    <row r="30" spans="1:8" ht="13.5" customHeight="1">
      <c r="A30" s="90"/>
      <c r="B30" s="319"/>
      <c r="C30" s="441"/>
      <c r="D30" s="408"/>
      <c r="E30" s="81"/>
      <c r="F30" s="366"/>
      <c r="G30" s="90"/>
      <c r="H30" s="90"/>
    </row>
    <row r="31" spans="1:8" ht="13.5" customHeight="1">
      <c r="A31" s="90"/>
      <c r="B31" s="319"/>
      <c r="C31" s="441"/>
      <c r="D31" s="408"/>
      <c r="E31" s="81"/>
      <c r="F31" s="366"/>
      <c r="G31" s="90"/>
      <c r="H31" s="90"/>
    </row>
    <row r="32" spans="1:8" ht="13.5" customHeight="1">
      <c r="A32" s="90"/>
      <c r="B32" s="321"/>
      <c r="C32" s="446"/>
      <c r="D32" s="489"/>
      <c r="E32" s="171"/>
      <c r="F32" s="497">
        <f>-SUM(E26:E32)</f>
        <v>0</v>
      </c>
      <c r="G32" s="90"/>
      <c r="H32" s="90"/>
    </row>
    <row r="33" spans="1:8" ht="13.5" customHeight="1">
      <c r="A33" s="90"/>
      <c r="B33" s="90"/>
      <c r="C33" s="90"/>
      <c r="D33" s="90"/>
      <c r="E33" s="314"/>
      <c r="F33" s="314"/>
      <c r="G33" s="90"/>
      <c r="H33" s="90"/>
    </row>
    <row r="34" spans="1:8" ht="15" customHeight="1">
      <c r="A34" s="90"/>
      <c r="B34" s="1481" t="s">
        <v>252</v>
      </c>
      <c r="C34" s="1428"/>
      <c r="D34" s="1428"/>
      <c r="E34" s="1428"/>
      <c r="F34" s="1477"/>
      <c r="G34" s="90"/>
      <c r="H34" s="90"/>
    </row>
    <row r="35" spans="1:8" ht="13.5" customHeight="1">
      <c r="A35" s="90"/>
      <c r="B35" s="480" t="s">
        <v>293</v>
      </c>
      <c r="C35" s="481"/>
      <c r="D35" s="482"/>
      <c r="E35" s="498"/>
      <c r="F35" s="499"/>
      <c r="G35" s="90"/>
      <c r="H35" s="90"/>
    </row>
    <row r="36" spans="1:8" ht="13.5" customHeight="1">
      <c r="A36" s="90"/>
      <c r="B36" s="485" t="s">
        <v>294</v>
      </c>
      <c r="C36" s="486" t="s">
        <v>295</v>
      </c>
      <c r="D36" s="487" t="s">
        <v>296</v>
      </c>
      <c r="E36" s="500" t="s">
        <v>297</v>
      </c>
      <c r="F36" s="366"/>
      <c r="G36" s="90"/>
      <c r="H36" s="90"/>
    </row>
    <row r="37" spans="1:8" ht="13.5" customHeight="1">
      <c r="A37" s="90"/>
      <c r="B37" s="319"/>
      <c r="C37" s="441"/>
      <c r="D37" s="408"/>
      <c r="E37" s="81"/>
      <c r="F37" s="366"/>
      <c r="G37" s="90"/>
      <c r="H37" s="90"/>
    </row>
    <row r="38" spans="1:8" ht="13.5" customHeight="1">
      <c r="A38" s="90"/>
      <c r="B38" s="319"/>
      <c r="C38" s="441"/>
      <c r="D38" s="408"/>
      <c r="E38" s="81"/>
      <c r="F38" s="366"/>
      <c r="G38" s="90"/>
      <c r="H38" s="90"/>
    </row>
    <row r="39" spans="1:8" ht="13.5" customHeight="1">
      <c r="A39" s="90"/>
      <c r="B39" s="319"/>
      <c r="C39" s="441"/>
      <c r="D39" s="408"/>
      <c r="E39" s="81"/>
      <c r="F39" s="366"/>
      <c r="G39" s="90"/>
      <c r="H39" s="90"/>
    </row>
    <row r="40" spans="1:8" ht="13.5" customHeight="1">
      <c r="A40" s="90"/>
      <c r="B40" s="321"/>
      <c r="C40" s="446"/>
      <c r="D40" s="489"/>
      <c r="E40" s="171"/>
      <c r="F40" s="497">
        <f>SUM(E37:E40)</f>
        <v>0</v>
      </c>
      <c r="G40" s="90"/>
      <c r="H40" s="90"/>
    </row>
    <row r="41" spans="1:8" ht="13.5" customHeight="1">
      <c r="A41" s="90"/>
      <c r="B41" s="326"/>
      <c r="C41" s="242"/>
      <c r="D41" s="326"/>
      <c r="E41" s="501" t="s">
        <v>300</v>
      </c>
      <c r="F41" s="502">
        <f>-F9+F20+F32+F40</f>
        <v>0</v>
      </c>
      <c r="G41" s="90"/>
      <c r="H41" s="90"/>
    </row>
    <row r="42" spans="1:8" ht="13.5" customHeight="1">
      <c r="A42" s="90"/>
      <c r="B42" s="242"/>
      <c r="C42" s="242"/>
      <c r="D42" s="242"/>
      <c r="E42" s="503" t="s">
        <v>385</v>
      </c>
      <c r="F42" s="504"/>
      <c r="G42" s="90"/>
      <c r="H42" s="90"/>
    </row>
    <row r="43" spans="1:8" ht="15" customHeight="1">
      <c r="A43" s="90"/>
      <c r="B43" s="505" t="s">
        <v>302</v>
      </c>
      <c r="C43" s="143"/>
      <c r="D43" s="354"/>
      <c r="E43" s="506" t="s">
        <v>303</v>
      </c>
      <c r="F43" s="457">
        <f>IF(F42=0,F41,F42*F41)</f>
        <v>0</v>
      </c>
      <c r="G43" s="90"/>
      <c r="H43" s="90"/>
    </row>
    <row r="44" spans="1:8" ht="13.5" customHeight="1">
      <c r="A44" s="90"/>
      <c r="B44" s="390"/>
      <c r="C44" s="390"/>
      <c r="D44" s="118"/>
      <c r="E44" s="118"/>
      <c r="F44" s="118"/>
      <c r="G44" s="90"/>
      <c r="H44" s="90"/>
    </row>
    <row r="45" spans="1:8" ht="13.5" customHeight="1">
      <c r="A45" s="90"/>
      <c r="B45" s="105" t="s">
        <v>370</v>
      </c>
      <c r="C45" s="249"/>
      <c r="D45" s="242"/>
      <c r="E45" s="242"/>
      <c r="F45" s="242"/>
      <c r="G45" s="90"/>
      <c r="H45" s="90"/>
    </row>
    <row r="46" spans="1:8" ht="13.5" customHeight="1">
      <c r="A46" s="90"/>
      <c r="B46" s="89"/>
      <c r="C46" s="89"/>
      <c r="D46" s="89"/>
      <c r="E46" s="89"/>
      <c r="F46" s="89"/>
      <c r="G46" s="90"/>
      <c r="H46" s="90"/>
    </row>
    <row r="47" spans="1:8" ht="13.5" customHeight="1">
      <c r="A47" s="90"/>
      <c r="B47" s="90"/>
      <c r="C47" s="90"/>
      <c r="D47" s="90"/>
      <c r="E47" s="90"/>
      <c r="F47" s="90"/>
      <c r="G47" s="90"/>
      <c r="H47" s="90"/>
    </row>
    <row r="48" spans="1:8" ht="13.5" customHeight="1">
      <c r="A48" s="90"/>
      <c r="B48" s="90"/>
      <c r="C48" s="90"/>
      <c r="D48" s="90"/>
      <c r="E48" s="90"/>
      <c r="F48" s="90"/>
      <c r="G48" s="90"/>
      <c r="H48" s="90"/>
    </row>
    <row r="49" spans="1:8" ht="13.5" customHeight="1">
      <c r="A49" s="90"/>
      <c r="B49" s="90"/>
      <c r="C49" s="90"/>
      <c r="D49" s="90"/>
      <c r="E49" s="90"/>
      <c r="F49" s="90"/>
      <c r="G49" s="90"/>
      <c r="H49" s="90"/>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mergeCells count="7">
    <mergeCell ref="B34:F34"/>
    <mergeCell ref="B2:D3"/>
    <mergeCell ref="B4:D4"/>
    <mergeCell ref="B5:D5"/>
    <mergeCell ref="B7:F7"/>
    <mergeCell ref="B9:F9"/>
    <mergeCell ref="B11:F11"/>
  </mergeCells>
  <printOptions horizontalCentered="1"/>
  <pageMargins left="0.5905511811023623" right="0" top="0.3937007874015748" bottom="0.3937007874015748" header="0.5118110236220472" footer="0.5118110236220472"/>
  <pageSetup fitToHeight="1" fitToWidth="1" horizontalDpi="300" verticalDpi="300" orientation="portrait" paperSize="9" r:id="rId2"/>
  <drawing r:id="rId1"/>
</worksheet>
</file>

<file path=xl/worksheets/sheet36.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37.57421875" style="23" customWidth="1"/>
    <col min="3" max="3" width="13.28125" style="23" customWidth="1"/>
    <col min="4" max="4" width="16.7109375" style="23" customWidth="1"/>
    <col min="5" max="5" width="19.57421875" style="23" customWidth="1"/>
    <col min="6" max="6" width="16.7109375" style="23" customWidth="1"/>
    <col min="7" max="7" width="5.8515625" style="23" customWidth="1"/>
    <col min="8" max="8" width="2.7109375" style="23" customWidth="1"/>
    <col min="9" max="16384" width="9.140625" style="23" customWidth="1"/>
  </cols>
  <sheetData>
    <row r="1" spans="1:7" ht="15.75" customHeight="1">
      <c r="A1" s="90"/>
      <c r="B1" s="90"/>
      <c r="C1" s="90"/>
      <c r="D1" s="90"/>
      <c r="E1" s="344"/>
      <c r="F1" s="90"/>
      <c r="G1" s="90"/>
    </row>
    <row r="2" spans="1:7" ht="27.75" customHeight="1">
      <c r="A2" s="90"/>
      <c r="B2" s="1379" t="s">
        <v>150</v>
      </c>
      <c r="C2" s="1379"/>
      <c r="D2" s="1379"/>
      <c r="E2" s="256" t="s">
        <v>287</v>
      </c>
      <c r="F2" s="257"/>
      <c r="G2" s="90"/>
    </row>
    <row r="3" spans="1:7" ht="15.75" customHeight="1">
      <c r="A3" s="90"/>
      <c r="B3" s="1379"/>
      <c r="C3" s="1379"/>
      <c r="D3" s="1379"/>
      <c r="E3" s="162" t="s">
        <v>130</v>
      </c>
      <c r="F3" s="85"/>
      <c r="G3" s="90"/>
    </row>
    <row r="4" spans="1:7" ht="15.75" customHeight="1">
      <c r="A4" s="90"/>
      <c r="B4" s="1420" t="s">
        <v>151</v>
      </c>
      <c r="C4" s="1420"/>
      <c r="D4" s="1420"/>
      <c r="E4" s="162" t="s">
        <v>289</v>
      </c>
      <c r="F4" s="120">
        <v>1</v>
      </c>
      <c r="G4" s="90"/>
    </row>
    <row r="5" spans="1:7" ht="16.5" customHeight="1">
      <c r="A5" s="90"/>
      <c r="B5" s="1664" t="s">
        <v>371</v>
      </c>
      <c r="C5" s="1664"/>
      <c r="D5" s="1664"/>
      <c r="E5" s="75" t="s">
        <v>917</v>
      </c>
      <c r="F5" s="123">
        <f ca="1">TODAY()</f>
        <v>42394</v>
      </c>
      <c r="G5" s="90"/>
    </row>
    <row r="6" spans="1:7" ht="15" customHeight="1">
      <c r="A6" s="90"/>
      <c r="B6" s="270"/>
      <c r="C6" s="270"/>
      <c r="D6" s="90"/>
      <c r="E6" s="90"/>
      <c r="F6" s="90"/>
      <c r="G6" s="90"/>
    </row>
    <row r="7" spans="1:7" ht="15" customHeight="1">
      <c r="A7" s="90"/>
      <c r="B7" s="1494" t="s">
        <v>258</v>
      </c>
      <c r="C7" s="1495" t="s">
        <v>1009</v>
      </c>
      <c r="D7" s="1488" t="s">
        <v>259</v>
      </c>
      <c r="E7" s="1488" t="s">
        <v>260</v>
      </c>
      <c r="F7" s="1500" t="s">
        <v>684</v>
      </c>
      <c r="G7" s="90"/>
    </row>
    <row r="8" spans="1:7" ht="15" customHeight="1">
      <c r="A8" s="90"/>
      <c r="B8" s="1496"/>
      <c r="C8" s="1497"/>
      <c r="D8" s="1489"/>
      <c r="E8" s="1489"/>
      <c r="F8" s="1501"/>
      <c r="G8" s="90"/>
    </row>
    <row r="9" spans="1:7" ht="23.25" customHeight="1">
      <c r="A9" s="90"/>
      <c r="B9" s="1498"/>
      <c r="C9" s="1499"/>
      <c r="D9" s="1490"/>
      <c r="E9" s="1490"/>
      <c r="F9" s="1502"/>
      <c r="G9" s="90"/>
    </row>
    <row r="10" spans="1:7" ht="15" customHeight="1">
      <c r="A10" s="90"/>
      <c r="B10" s="167"/>
      <c r="C10" s="79"/>
      <c r="D10" s="79"/>
      <c r="E10" s="510"/>
      <c r="F10" s="271">
        <f aca="true" t="shared" si="0" ref="F10:F33">IF(E10=0,D10,D10*E10)</f>
        <v>0</v>
      </c>
      <c r="G10" s="90"/>
    </row>
    <row r="11" spans="1:7" ht="15" customHeight="1">
      <c r="A11" s="90"/>
      <c r="B11" s="169"/>
      <c r="C11" s="81"/>
      <c r="D11" s="81"/>
      <c r="E11" s="511"/>
      <c r="F11" s="152">
        <f t="shared" si="0"/>
        <v>0</v>
      </c>
      <c r="G11" s="90"/>
    </row>
    <row r="12" spans="1:7" ht="15" customHeight="1">
      <c r="A12" s="90"/>
      <c r="B12" s="169"/>
      <c r="C12" s="81"/>
      <c r="D12" s="81"/>
      <c r="E12" s="511"/>
      <c r="F12" s="152">
        <f t="shared" si="0"/>
        <v>0</v>
      </c>
      <c r="G12" s="90"/>
    </row>
    <row r="13" spans="1:7" ht="15" customHeight="1">
      <c r="A13" s="90"/>
      <c r="B13" s="169"/>
      <c r="C13" s="81"/>
      <c r="D13" s="81"/>
      <c r="E13" s="511"/>
      <c r="F13" s="152">
        <f t="shared" si="0"/>
        <v>0</v>
      </c>
      <c r="G13" s="90"/>
    </row>
    <row r="14" spans="1:7" ht="15" customHeight="1">
      <c r="A14" s="90"/>
      <c r="B14" s="169"/>
      <c r="C14" s="81"/>
      <c r="D14" s="81"/>
      <c r="E14" s="511"/>
      <c r="F14" s="152">
        <f t="shared" si="0"/>
        <v>0</v>
      </c>
      <c r="G14" s="90"/>
    </row>
    <row r="15" spans="1:7" ht="15" customHeight="1">
      <c r="A15" s="90"/>
      <c r="B15" s="169"/>
      <c r="C15" s="81"/>
      <c r="D15" s="81"/>
      <c r="E15" s="511"/>
      <c r="F15" s="152">
        <f t="shared" si="0"/>
        <v>0</v>
      </c>
      <c r="G15" s="90"/>
    </row>
    <row r="16" spans="1:7" ht="15" customHeight="1">
      <c r="A16" s="90"/>
      <c r="B16" s="169"/>
      <c r="C16" s="81"/>
      <c r="D16" s="81"/>
      <c r="E16" s="511"/>
      <c r="F16" s="152">
        <f t="shared" si="0"/>
        <v>0</v>
      </c>
      <c r="G16" s="90"/>
    </row>
    <row r="17" spans="1:7" ht="15" customHeight="1">
      <c r="A17" s="90"/>
      <c r="B17" s="169"/>
      <c r="C17" s="81"/>
      <c r="D17" s="81"/>
      <c r="E17" s="511"/>
      <c r="F17" s="152">
        <f t="shared" si="0"/>
        <v>0</v>
      </c>
      <c r="G17" s="90"/>
    </row>
    <row r="18" spans="1:7" ht="15" customHeight="1">
      <c r="A18" s="90"/>
      <c r="B18" s="169"/>
      <c r="C18" s="81"/>
      <c r="D18" s="81"/>
      <c r="E18" s="511"/>
      <c r="F18" s="152">
        <f t="shared" si="0"/>
        <v>0</v>
      </c>
      <c r="G18" s="90"/>
    </row>
    <row r="19" spans="1:7" ht="15" customHeight="1">
      <c r="A19" s="90"/>
      <c r="B19" s="169"/>
      <c r="C19" s="81"/>
      <c r="D19" s="81"/>
      <c r="E19" s="511"/>
      <c r="F19" s="152">
        <f t="shared" si="0"/>
        <v>0</v>
      </c>
      <c r="G19" s="90"/>
    </row>
    <row r="20" spans="1:7" ht="15" customHeight="1">
      <c r="A20" s="90"/>
      <c r="B20" s="169"/>
      <c r="C20" s="81"/>
      <c r="D20" s="81"/>
      <c r="E20" s="511"/>
      <c r="F20" s="152">
        <f t="shared" si="0"/>
        <v>0</v>
      </c>
      <c r="G20" s="90"/>
    </row>
    <row r="21" spans="1:7" ht="15" customHeight="1">
      <c r="A21" s="90"/>
      <c r="B21" s="169"/>
      <c r="C21" s="81"/>
      <c r="D21" s="81"/>
      <c r="E21" s="511"/>
      <c r="F21" s="152">
        <f t="shared" si="0"/>
        <v>0</v>
      </c>
      <c r="G21" s="90"/>
    </row>
    <row r="22" spans="1:7" ht="15" customHeight="1">
      <c r="A22" s="90"/>
      <c r="B22" s="169"/>
      <c r="C22" s="81"/>
      <c r="D22" s="81"/>
      <c r="E22" s="511"/>
      <c r="F22" s="152">
        <f t="shared" si="0"/>
        <v>0</v>
      </c>
      <c r="G22" s="90"/>
    </row>
    <row r="23" spans="1:7" ht="15" customHeight="1">
      <c r="A23" s="90"/>
      <c r="B23" s="169"/>
      <c r="C23" s="81"/>
      <c r="D23" s="81"/>
      <c r="E23" s="511"/>
      <c r="F23" s="152">
        <f t="shared" si="0"/>
        <v>0</v>
      </c>
      <c r="G23" s="90"/>
    </row>
    <row r="24" spans="1:7" ht="15" customHeight="1">
      <c r="A24" s="90"/>
      <c r="B24" s="169"/>
      <c r="C24" s="81"/>
      <c r="D24" s="81"/>
      <c r="E24" s="511"/>
      <c r="F24" s="152">
        <f t="shared" si="0"/>
        <v>0</v>
      </c>
      <c r="G24" s="90"/>
    </row>
    <row r="25" spans="1:7" ht="15" customHeight="1">
      <c r="A25" s="90"/>
      <c r="B25" s="169"/>
      <c r="C25" s="81"/>
      <c r="D25" s="81"/>
      <c r="E25" s="511"/>
      <c r="F25" s="152">
        <f t="shared" si="0"/>
        <v>0</v>
      </c>
      <c r="G25" s="90"/>
    </row>
    <row r="26" spans="1:7" ht="15" customHeight="1">
      <c r="A26" s="90"/>
      <c r="B26" s="169"/>
      <c r="C26" s="81"/>
      <c r="D26" s="81"/>
      <c r="E26" s="511"/>
      <c r="F26" s="152">
        <f t="shared" si="0"/>
        <v>0</v>
      </c>
      <c r="G26" s="90"/>
    </row>
    <row r="27" spans="1:7" ht="15" customHeight="1">
      <c r="A27" s="90"/>
      <c r="B27" s="169"/>
      <c r="C27" s="81"/>
      <c r="D27" s="81"/>
      <c r="E27" s="511"/>
      <c r="F27" s="152">
        <f t="shared" si="0"/>
        <v>0</v>
      </c>
      <c r="G27" s="90"/>
    </row>
    <row r="28" spans="1:7" ht="15" customHeight="1">
      <c r="A28" s="90"/>
      <c r="B28" s="169"/>
      <c r="C28" s="81"/>
      <c r="D28" s="81"/>
      <c r="E28" s="511"/>
      <c r="F28" s="152">
        <f t="shared" si="0"/>
        <v>0</v>
      </c>
      <c r="G28" s="90"/>
    </row>
    <row r="29" spans="1:7" ht="15" customHeight="1">
      <c r="A29" s="90"/>
      <c r="B29" s="169"/>
      <c r="C29" s="81"/>
      <c r="D29" s="81"/>
      <c r="E29" s="511"/>
      <c r="F29" s="152">
        <f t="shared" si="0"/>
        <v>0</v>
      </c>
      <c r="G29" s="90"/>
    </row>
    <row r="30" spans="1:7" ht="15" customHeight="1">
      <c r="A30" s="90"/>
      <c r="B30" s="169"/>
      <c r="C30" s="81"/>
      <c r="D30" s="81"/>
      <c r="E30" s="511"/>
      <c r="F30" s="152">
        <f t="shared" si="0"/>
        <v>0</v>
      </c>
      <c r="G30" s="90"/>
    </row>
    <row r="31" spans="1:7" ht="15" customHeight="1">
      <c r="A31" s="90"/>
      <c r="B31" s="169"/>
      <c r="C31" s="81"/>
      <c r="D31" s="81"/>
      <c r="E31" s="511"/>
      <c r="F31" s="152">
        <f t="shared" si="0"/>
        <v>0</v>
      </c>
      <c r="G31" s="90"/>
    </row>
    <row r="32" spans="1:7" ht="15" customHeight="1">
      <c r="A32" s="90"/>
      <c r="B32" s="169"/>
      <c r="C32" s="81"/>
      <c r="D32" s="81"/>
      <c r="E32" s="511"/>
      <c r="F32" s="152">
        <f t="shared" si="0"/>
        <v>0</v>
      </c>
      <c r="G32" s="90"/>
    </row>
    <row r="33" spans="1:7" ht="15" customHeight="1">
      <c r="A33" s="90"/>
      <c r="B33" s="170"/>
      <c r="C33" s="171"/>
      <c r="D33" s="171"/>
      <c r="E33" s="512"/>
      <c r="F33" s="161">
        <f t="shared" si="0"/>
        <v>0</v>
      </c>
      <c r="G33" s="90"/>
    </row>
    <row r="34" spans="1:7" ht="24.75" customHeight="1">
      <c r="A34" s="90"/>
      <c r="B34" s="267"/>
      <c r="C34" s="267"/>
      <c r="D34" s="267"/>
      <c r="E34" s="513" t="s">
        <v>300</v>
      </c>
      <c r="F34" s="145">
        <f>SUM(F10:F33)</f>
        <v>0</v>
      </c>
      <c r="G34" s="90"/>
    </row>
    <row r="35" spans="1:7" ht="24.75" customHeight="1">
      <c r="A35" s="90"/>
      <c r="B35" s="400"/>
      <c r="C35" s="400"/>
      <c r="D35" s="400"/>
      <c r="E35" s="514" t="s">
        <v>372</v>
      </c>
      <c r="F35" s="273"/>
      <c r="G35" s="90"/>
    </row>
    <row r="36" spans="1:7" ht="24.75" customHeight="1">
      <c r="A36" s="90"/>
      <c r="B36" s="89"/>
      <c r="C36" s="89"/>
      <c r="D36" s="89"/>
      <c r="E36" s="514" t="s">
        <v>373</v>
      </c>
      <c r="F36" s="145">
        <f>F34-F35</f>
        <v>0</v>
      </c>
      <c r="G36" s="90"/>
    </row>
    <row r="37" spans="1:7" ht="15" customHeight="1">
      <c r="A37" s="90"/>
      <c r="B37" s="89"/>
      <c r="C37" s="89"/>
      <c r="D37" s="89"/>
      <c r="E37" s="89"/>
      <c r="F37" s="89"/>
      <c r="G37" s="90"/>
    </row>
    <row r="38" spans="1:7" ht="15" customHeight="1">
      <c r="A38" s="90"/>
      <c r="B38" s="90"/>
      <c r="C38" s="90"/>
      <c r="D38" s="90"/>
      <c r="E38" s="90"/>
      <c r="F38" s="90"/>
      <c r="G38" s="90"/>
    </row>
    <row r="39" spans="1:7" ht="15" customHeight="1">
      <c r="A39" s="90"/>
      <c r="B39" s="90"/>
      <c r="C39" s="90"/>
      <c r="D39" s="90"/>
      <c r="E39" s="90"/>
      <c r="F39" s="90"/>
      <c r="G39" s="90"/>
    </row>
    <row r="40" spans="1:7" ht="15" customHeight="1">
      <c r="A40" s="90"/>
      <c r="B40" s="90"/>
      <c r="C40" s="90"/>
      <c r="D40" s="90"/>
      <c r="E40" s="90"/>
      <c r="F40" s="90"/>
      <c r="G40" s="90"/>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8">
    <mergeCell ref="B2:D3"/>
    <mergeCell ref="B4:D4"/>
    <mergeCell ref="B5:D5"/>
    <mergeCell ref="B7:B9"/>
    <mergeCell ref="F7:F9"/>
    <mergeCell ref="C7:C9"/>
    <mergeCell ref="D7:D9"/>
    <mergeCell ref="E7:E9"/>
  </mergeCells>
  <printOptions horizontalCentered="1"/>
  <pageMargins left="0.5905511811023623" right="0" top="0.3937007874015748" bottom="0.3937007874015748" header="0.5118110236220472" footer="0.5118110236220472"/>
  <pageSetup horizontalDpi="300" verticalDpi="300" orientation="portrait" paperSize="9" scale="90" r:id="rId1"/>
</worksheet>
</file>

<file path=xl/worksheets/sheet37.xml><?xml version="1.0" encoding="utf-8"?>
<worksheet xmlns="http://schemas.openxmlformats.org/spreadsheetml/2006/main" xmlns:r="http://schemas.openxmlformats.org/officeDocument/2006/relationships">
  <sheetPr>
    <pageSetUpPr fitToPage="1"/>
  </sheetPr>
  <dimension ref="A1:H41"/>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26.00390625" style="23" customWidth="1"/>
    <col min="3" max="3" width="10.00390625" style="23" customWidth="1"/>
    <col min="4" max="4" width="18.7109375" style="23" customWidth="1"/>
    <col min="5" max="5" width="10.57421875" style="23" customWidth="1"/>
    <col min="6" max="6" width="15.8515625" style="23" customWidth="1"/>
    <col min="7" max="7" width="21.8515625" style="23" customWidth="1"/>
    <col min="8" max="8" width="12.28125" style="23" customWidth="1"/>
    <col min="9" max="16384" width="9.140625" style="23" customWidth="1"/>
  </cols>
  <sheetData>
    <row r="1" spans="1:8" ht="15.75" customHeight="1">
      <c r="A1" s="90"/>
      <c r="B1" s="90"/>
      <c r="C1" s="90"/>
      <c r="D1" s="90"/>
      <c r="E1" s="90"/>
      <c r="F1" s="255"/>
      <c r="G1" s="90"/>
      <c r="H1" s="90"/>
    </row>
    <row r="2" spans="1:8" ht="27.75" customHeight="1">
      <c r="A2" s="90"/>
      <c r="B2" s="1491" t="s">
        <v>336</v>
      </c>
      <c r="C2" s="1491"/>
      <c r="D2" s="1491"/>
      <c r="E2" s="1491"/>
      <c r="F2" s="256" t="s">
        <v>287</v>
      </c>
      <c r="G2" s="257"/>
      <c r="H2" s="90"/>
    </row>
    <row r="3" spans="1:8" ht="22.5" customHeight="1">
      <c r="A3" s="90"/>
      <c r="B3" s="1491"/>
      <c r="C3" s="1491"/>
      <c r="D3" s="1491"/>
      <c r="E3" s="1491"/>
      <c r="F3" s="162" t="s">
        <v>130</v>
      </c>
      <c r="G3" s="85"/>
      <c r="H3" s="90"/>
    </row>
    <row r="4" spans="1:8" ht="18" customHeight="1">
      <c r="A4" s="90"/>
      <c r="B4" s="1420" t="s">
        <v>621</v>
      </c>
      <c r="C4" s="1420"/>
      <c r="D4" s="1420"/>
      <c r="E4" s="1420"/>
      <c r="F4" s="162" t="s">
        <v>289</v>
      </c>
      <c r="G4" s="122">
        <v>1</v>
      </c>
      <c r="H4" s="90"/>
    </row>
    <row r="5" spans="1:8" ht="16.5" customHeight="1">
      <c r="A5" s="90"/>
      <c r="B5" s="1420" t="s">
        <v>623</v>
      </c>
      <c r="C5" s="1420"/>
      <c r="D5" s="1420"/>
      <c r="E5" s="1420"/>
      <c r="F5" s="229" t="s">
        <v>917</v>
      </c>
      <c r="G5" s="123">
        <f ca="1">TODAY()</f>
        <v>42394</v>
      </c>
      <c r="H5" s="90"/>
    </row>
    <row r="6" spans="1:8" ht="16.5" customHeight="1">
      <c r="A6" s="90"/>
      <c r="B6" s="344"/>
      <c r="C6" s="344"/>
      <c r="D6" s="344"/>
      <c r="E6" s="344"/>
      <c r="F6" s="89"/>
      <c r="G6" s="517"/>
      <c r="H6" s="90"/>
    </row>
    <row r="7" spans="1:8" ht="34.5" customHeight="1">
      <c r="A7" s="90"/>
      <c r="B7" s="1492" t="s">
        <v>870</v>
      </c>
      <c r="C7" s="1493"/>
      <c r="D7" s="1493"/>
      <c r="E7" s="1493"/>
      <c r="F7" s="1493"/>
      <c r="G7" s="1493"/>
      <c r="H7" s="517"/>
    </row>
    <row r="8" spans="1:8" ht="15.75" customHeight="1">
      <c r="A8" s="90"/>
      <c r="B8" s="109" t="s">
        <v>624</v>
      </c>
      <c r="C8" s="109"/>
      <c r="D8" s="109"/>
      <c r="E8" s="109"/>
      <c r="F8" s="109"/>
      <c r="G8" s="109"/>
      <c r="H8" s="90"/>
    </row>
    <row r="9" spans="1:8" ht="15.75" customHeight="1">
      <c r="A9" s="90"/>
      <c r="B9" s="1494" t="s">
        <v>607</v>
      </c>
      <c r="C9" s="1495" t="s">
        <v>1009</v>
      </c>
      <c r="D9" s="1488" t="s">
        <v>598</v>
      </c>
      <c r="E9" s="1678" t="s">
        <v>613</v>
      </c>
      <c r="F9" s="1614" t="s">
        <v>614</v>
      </c>
      <c r="G9" s="1609" t="s">
        <v>615</v>
      </c>
      <c r="H9" s="90"/>
    </row>
    <row r="10" spans="1:8" ht="15.75" customHeight="1">
      <c r="A10" s="90"/>
      <c r="B10" s="1496"/>
      <c r="C10" s="1497"/>
      <c r="D10" s="1489"/>
      <c r="E10" s="1489"/>
      <c r="F10" s="1489"/>
      <c r="G10" s="1501"/>
      <c r="H10" s="90"/>
    </row>
    <row r="11" spans="1:8" ht="15.75" customHeight="1">
      <c r="A11" s="90"/>
      <c r="B11" s="1498"/>
      <c r="C11" s="1499"/>
      <c r="D11" s="1490"/>
      <c r="E11" s="1490"/>
      <c r="F11" s="1490"/>
      <c r="G11" s="1502"/>
      <c r="H11" s="90"/>
    </row>
    <row r="12" spans="1:8" ht="15.75" customHeight="1">
      <c r="A12" s="90"/>
      <c r="B12" s="688" t="s">
        <v>625</v>
      </c>
      <c r="C12" s="570"/>
      <c r="D12" s="79"/>
      <c r="E12" s="569"/>
      <c r="F12" s="570">
        <f aca="true" t="shared" si="0" ref="F12:F35">IF(E12=0,D12,D12*E12)</f>
        <v>0</v>
      </c>
      <c r="G12" s="151"/>
      <c r="H12" s="90"/>
    </row>
    <row r="13" spans="1:8" ht="15.75" customHeight="1">
      <c r="A13" s="90"/>
      <c r="B13" s="169"/>
      <c r="C13" s="81"/>
      <c r="D13" s="81"/>
      <c r="E13" s="571"/>
      <c r="F13" s="84">
        <f t="shared" si="0"/>
        <v>0</v>
      </c>
      <c r="G13" s="116"/>
      <c r="H13" s="90"/>
    </row>
    <row r="14" spans="1:8" ht="15.75" customHeight="1">
      <c r="A14" s="90"/>
      <c r="B14" s="169"/>
      <c r="C14" s="81"/>
      <c r="D14" s="81"/>
      <c r="E14" s="571"/>
      <c r="F14" s="84">
        <f t="shared" si="0"/>
        <v>0</v>
      </c>
      <c r="G14" s="116"/>
      <c r="H14" s="90"/>
    </row>
    <row r="15" spans="1:8" ht="15.75" customHeight="1">
      <c r="A15" s="90"/>
      <c r="B15" s="169"/>
      <c r="C15" s="81"/>
      <c r="D15" s="81"/>
      <c r="E15" s="571"/>
      <c r="F15" s="84">
        <f t="shared" si="0"/>
        <v>0</v>
      </c>
      <c r="G15" s="116"/>
      <c r="H15" s="90"/>
    </row>
    <row r="16" spans="1:8" ht="15.75" customHeight="1">
      <c r="A16" s="90"/>
      <c r="B16" s="169"/>
      <c r="C16" s="81"/>
      <c r="D16" s="81"/>
      <c r="E16" s="571"/>
      <c r="F16" s="84">
        <f t="shared" si="0"/>
        <v>0</v>
      </c>
      <c r="G16" s="116"/>
      <c r="H16" s="90"/>
    </row>
    <row r="17" spans="1:8" ht="15.75" customHeight="1">
      <c r="A17" s="90"/>
      <c r="B17" s="169"/>
      <c r="C17" s="81"/>
      <c r="D17" s="81"/>
      <c r="E17" s="571"/>
      <c r="F17" s="84">
        <f t="shared" si="0"/>
        <v>0</v>
      </c>
      <c r="G17" s="116"/>
      <c r="H17" s="90"/>
    </row>
    <row r="18" spans="1:8" ht="15.75" customHeight="1">
      <c r="A18" s="90"/>
      <c r="B18" s="169"/>
      <c r="C18" s="81"/>
      <c r="D18" s="81"/>
      <c r="E18" s="571"/>
      <c r="F18" s="84">
        <f t="shared" si="0"/>
        <v>0</v>
      </c>
      <c r="G18" s="116"/>
      <c r="H18" s="90"/>
    </row>
    <row r="19" spans="1:8" ht="15.75" customHeight="1">
      <c r="A19" s="90"/>
      <c r="B19" s="169"/>
      <c r="C19" s="81"/>
      <c r="D19" s="81"/>
      <c r="E19" s="571"/>
      <c r="F19" s="84">
        <f t="shared" si="0"/>
        <v>0</v>
      </c>
      <c r="G19" s="116"/>
      <c r="H19" s="90"/>
    </row>
    <row r="20" spans="1:8" ht="15.75" customHeight="1">
      <c r="A20" s="90"/>
      <c r="B20" s="169"/>
      <c r="C20" s="81"/>
      <c r="D20" s="81"/>
      <c r="E20" s="571"/>
      <c r="F20" s="84">
        <f t="shared" si="0"/>
        <v>0</v>
      </c>
      <c r="G20" s="116"/>
      <c r="H20" s="90"/>
    </row>
    <row r="21" spans="1:8" ht="15.75" customHeight="1">
      <c r="A21" s="90"/>
      <c r="B21" s="169"/>
      <c r="C21" s="81"/>
      <c r="D21" s="81"/>
      <c r="E21" s="571"/>
      <c r="F21" s="84">
        <f t="shared" si="0"/>
        <v>0</v>
      </c>
      <c r="G21" s="116"/>
      <c r="H21" s="90"/>
    </row>
    <row r="22" spans="1:8" ht="15.75" customHeight="1">
      <c r="A22" s="90"/>
      <c r="B22" s="169"/>
      <c r="C22" s="81"/>
      <c r="D22" s="81"/>
      <c r="E22" s="571"/>
      <c r="F22" s="84">
        <f t="shared" si="0"/>
        <v>0</v>
      </c>
      <c r="G22" s="116"/>
      <c r="H22" s="90"/>
    </row>
    <row r="23" spans="1:8" ht="15.75" customHeight="1">
      <c r="A23" s="90"/>
      <c r="B23" s="169"/>
      <c r="C23" s="81"/>
      <c r="D23" s="81"/>
      <c r="E23" s="571"/>
      <c r="F23" s="84">
        <f t="shared" si="0"/>
        <v>0</v>
      </c>
      <c r="G23" s="116"/>
      <c r="H23" s="90"/>
    </row>
    <row r="24" spans="1:8" ht="15.75" customHeight="1">
      <c r="A24" s="90"/>
      <c r="B24" s="689" t="s">
        <v>618</v>
      </c>
      <c r="C24" s="645"/>
      <c r="D24" s="81"/>
      <c r="E24" s="571"/>
      <c r="F24" s="84">
        <f t="shared" si="0"/>
        <v>0</v>
      </c>
      <c r="G24" s="116"/>
      <c r="H24" s="90"/>
    </row>
    <row r="25" spans="1:8" ht="15.75" customHeight="1">
      <c r="A25" s="90"/>
      <c r="B25" s="169"/>
      <c r="C25" s="81"/>
      <c r="D25" s="81"/>
      <c r="E25" s="571"/>
      <c r="F25" s="84">
        <f t="shared" si="0"/>
        <v>0</v>
      </c>
      <c r="G25" s="116"/>
      <c r="H25" s="90"/>
    </row>
    <row r="26" spans="1:8" ht="15.75" customHeight="1">
      <c r="A26" s="90"/>
      <c r="B26" s="169"/>
      <c r="C26" s="81"/>
      <c r="D26" s="81"/>
      <c r="E26" s="571"/>
      <c r="F26" s="84">
        <f t="shared" si="0"/>
        <v>0</v>
      </c>
      <c r="G26" s="116"/>
      <c r="H26" s="90"/>
    </row>
    <row r="27" spans="1:8" ht="15.75" customHeight="1">
      <c r="A27" s="90"/>
      <c r="B27" s="169"/>
      <c r="C27" s="81"/>
      <c r="D27" s="81"/>
      <c r="E27" s="571"/>
      <c r="F27" s="84">
        <f t="shared" si="0"/>
        <v>0</v>
      </c>
      <c r="G27" s="116"/>
      <c r="H27" s="90"/>
    </row>
    <row r="28" spans="1:8" ht="15.75" customHeight="1">
      <c r="A28" s="90"/>
      <c r="B28" s="169"/>
      <c r="C28" s="81"/>
      <c r="D28" s="81"/>
      <c r="E28" s="571"/>
      <c r="F28" s="84">
        <f t="shared" si="0"/>
        <v>0</v>
      </c>
      <c r="G28" s="116"/>
      <c r="H28" s="90"/>
    </row>
    <row r="29" spans="1:8" ht="15.75" customHeight="1">
      <c r="A29" s="90"/>
      <c r="B29" s="169"/>
      <c r="C29" s="81"/>
      <c r="D29" s="81"/>
      <c r="E29" s="571"/>
      <c r="F29" s="84">
        <f t="shared" si="0"/>
        <v>0</v>
      </c>
      <c r="G29" s="116"/>
      <c r="H29" s="90"/>
    </row>
    <row r="30" spans="1:8" ht="15.75" customHeight="1">
      <c r="A30" s="90"/>
      <c r="B30" s="169"/>
      <c r="C30" s="81"/>
      <c r="D30" s="81"/>
      <c r="E30" s="571"/>
      <c r="F30" s="84">
        <f t="shared" si="0"/>
        <v>0</v>
      </c>
      <c r="G30" s="116"/>
      <c r="H30" s="90"/>
    </row>
    <row r="31" spans="1:8" ht="15.75" customHeight="1">
      <c r="A31" s="90"/>
      <c r="B31" s="169"/>
      <c r="C31" s="81"/>
      <c r="D31" s="81"/>
      <c r="E31" s="571"/>
      <c r="F31" s="84">
        <f t="shared" si="0"/>
        <v>0</v>
      </c>
      <c r="G31" s="116"/>
      <c r="H31" s="90"/>
    </row>
    <row r="32" spans="1:8" ht="15.75" customHeight="1">
      <c r="A32" s="90"/>
      <c r="B32" s="169"/>
      <c r="C32" s="81"/>
      <c r="D32" s="81"/>
      <c r="E32" s="571"/>
      <c r="F32" s="84">
        <f t="shared" si="0"/>
        <v>0</v>
      </c>
      <c r="G32" s="116"/>
      <c r="H32" s="90"/>
    </row>
    <row r="33" spans="1:8" ht="15.75" customHeight="1">
      <c r="A33" s="90"/>
      <c r="B33" s="169"/>
      <c r="C33" s="81"/>
      <c r="D33" s="81"/>
      <c r="E33" s="571"/>
      <c r="F33" s="84">
        <f t="shared" si="0"/>
        <v>0</v>
      </c>
      <c r="G33" s="116"/>
      <c r="H33" s="90"/>
    </row>
    <row r="34" spans="1:8" ht="15.75" customHeight="1">
      <c r="A34" s="90"/>
      <c r="B34" s="169"/>
      <c r="C34" s="81"/>
      <c r="D34" s="81"/>
      <c r="E34" s="571"/>
      <c r="F34" s="84">
        <f t="shared" si="0"/>
        <v>0</v>
      </c>
      <c r="G34" s="116"/>
      <c r="H34" s="90"/>
    </row>
    <row r="35" spans="1:8" ht="15.75" customHeight="1">
      <c r="A35" s="90"/>
      <c r="B35" s="170"/>
      <c r="C35" s="171"/>
      <c r="D35" s="81"/>
      <c r="E35" s="572"/>
      <c r="F35" s="84">
        <f t="shared" si="0"/>
        <v>0</v>
      </c>
      <c r="G35" s="116"/>
      <c r="H35" s="90"/>
    </row>
    <row r="36" spans="1:8" ht="15.75" customHeight="1">
      <c r="A36" s="90"/>
      <c r="B36" s="690" t="s">
        <v>300</v>
      </c>
      <c r="C36" s="691"/>
      <c r="D36" s="692">
        <f>SUM(D12:D35)</f>
        <v>0</v>
      </c>
      <c r="E36" s="458" t="s">
        <v>300</v>
      </c>
      <c r="F36" s="372">
        <f>SUM(F12:F35)</f>
        <v>0</v>
      </c>
      <c r="G36" s="82">
        <f>SUM(G12:G35)</f>
        <v>0</v>
      </c>
      <c r="H36" s="90"/>
    </row>
    <row r="37" spans="1:8" ht="15.75" customHeight="1">
      <c r="A37" s="90"/>
      <c r="B37" s="90"/>
      <c r="C37" s="90"/>
      <c r="D37" s="90"/>
      <c r="E37" s="458" t="s">
        <v>158</v>
      </c>
      <c r="F37" s="169"/>
      <c r="G37" s="116"/>
      <c r="H37" s="90"/>
    </row>
    <row r="38" spans="1:8" ht="12.75" customHeight="1">
      <c r="A38" s="90"/>
      <c r="B38" s="90"/>
      <c r="C38" s="90"/>
      <c r="D38" s="90"/>
      <c r="E38" s="458" t="s">
        <v>626</v>
      </c>
      <c r="F38" s="576">
        <f>F36-F37</f>
        <v>0</v>
      </c>
      <c r="G38" s="161">
        <f>G36-G37</f>
        <v>0</v>
      </c>
      <c r="H38" s="90"/>
    </row>
    <row r="39" spans="1:8" ht="15.75" customHeight="1">
      <c r="A39" s="90"/>
      <c r="B39" s="90"/>
      <c r="C39" s="90"/>
      <c r="D39" s="90"/>
      <c r="E39" s="90"/>
      <c r="F39" s="90"/>
      <c r="G39" s="90"/>
      <c r="H39" s="90"/>
    </row>
    <row r="40" spans="1:8" ht="15.75" customHeight="1">
      <c r="A40" s="90"/>
      <c r="B40" s="90"/>
      <c r="C40" s="90"/>
      <c r="D40" s="90"/>
      <c r="E40" s="90"/>
      <c r="F40" s="90"/>
      <c r="G40" s="90"/>
      <c r="H40" s="90"/>
    </row>
    <row r="41" spans="1:8" ht="15.75" customHeight="1">
      <c r="A41" s="90"/>
      <c r="B41" s="90"/>
      <c r="C41" s="90"/>
      <c r="D41" s="90"/>
      <c r="E41" s="90"/>
      <c r="F41" s="90"/>
      <c r="G41" s="90"/>
      <c r="H41" s="90"/>
    </row>
  </sheetData>
  <sheetProtection/>
  <mergeCells count="10">
    <mergeCell ref="B9:B11"/>
    <mergeCell ref="B2:E3"/>
    <mergeCell ref="B4:E4"/>
    <mergeCell ref="B5:E5"/>
    <mergeCell ref="B7:G7"/>
    <mergeCell ref="G9:G11"/>
    <mergeCell ref="C9:C11"/>
    <mergeCell ref="D9:D11"/>
    <mergeCell ref="E9:E11"/>
    <mergeCell ref="F9:F11"/>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3" r:id="rId1"/>
</worksheet>
</file>

<file path=xl/worksheets/sheet38.xml><?xml version="1.0" encoding="utf-8"?>
<worksheet xmlns="http://schemas.openxmlformats.org/spreadsheetml/2006/main" xmlns:r="http://schemas.openxmlformats.org/officeDocument/2006/relationships">
  <sheetPr>
    <pageSetUpPr fitToPage="1"/>
  </sheetPr>
  <dimension ref="A1:J53"/>
  <sheetViews>
    <sheetView showGridLines="0" zoomScalePageLayoutView="0" workbookViewId="0" topLeftCell="A1">
      <selection activeCell="A1" sqref="A1"/>
    </sheetView>
  </sheetViews>
  <sheetFormatPr defaultColWidth="9.140625" defaultRowHeight="12.75"/>
  <cols>
    <col min="1" max="1" width="2.28125" style="23" customWidth="1"/>
    <col min="2" max="2" width="15.00390625" style="23" customWidth="1"/>
    <col min="3" max="3" width="16.7109375" style="23" customWidth="1"/>
    <col min="4" max="4" width="13.140625" style="23" customWidth="1"/>
    <col min="5" max="5" width="12.57421875" style="23" customWidth="1"/>
    <col min="6" max="6" width="8.8515625" style="23" customWidth="1"/>
    <col min="7" max="7" width="10.57421875" style="23" customWidth="1"/>
    <col min="8" max="9" width="17.00390625" style="23" customWidth="1"/>
    <col min="10" max="16384" width="9.140625" style="23" customWidth="1"/>
  </cols>
  <sheetData>
    <row r="1" spans="1:10" ht="15">
      <c r="A1" s="90"/>
      <c r="B1" s="90"/>
      <c r="C1" s="90"/>
      <c r="D1" s="90"/>
      <c r="E1" s="90"/>
      <c r="F1" s="90"/>
      <c r="G1" s="90"/>
      <c r="H1" s="90"/>
      <c r="I1" s="135"/>
      <c r="J1" s="90"/>
    </row>
    <row r="2" spans="1:10" ht="15">
      <c r="A2" s="90"/>
      <c r="B2" s="1379" t="s">
        <v>285</v>
      </c>
      <c r="C2" s="1379"/>
      <c r="D2" s="1379"/>
      <c r="E2" s="1379"/>
      <c r="F2" s="1379"/>
      <c r="G2" s="1379"/>
      <c r="H2" s="256" t="s">
        <v>287</v>
      </c>
      <c r="I2" s="257"/>
      <c r="J2" s="90"/>
    </row>
    <row r="3" spans="1:10" ht="15">
      <c r="A3" s="90"/>
      <c r="B3" s="1379"/>
      <c r="C3" s="1379"/>
      <c r="D3" s="1379"/>
      <c r="E3" s="1379"/>
      <c r="F3" s="1379"/>
      <c r="G3" s="1379"/>
      <c r="H3" s="162" t="s">
        <v>130</v>
      </c>
      <c r="I3" s="85"/>
      <c r="J3" s="90"/>
    </row>
    <row r="4" spans="1:10" ht="15">
      <c r="A4" s="90"/>
      <c r="B4" s="1472" t="s">
        <v>478</v>
      </c>
      <c r="C4" s="1472"/>
      <c r="D4" s="1472"/>
      <c r="E4" s="1472"/>
      <c r="F4" s="1472"/>
      <c r="G4" s="1472"/>
      <c r="H4" s="162" t="s">
        <v>289</v>
      </c>
      <c r="I4" s="122">
        <v>1</v>
      </c>
      <c r="J4" s="90"/>
    </row>
    <row r="5" spans="1:10" ht="15">
      <c r="A5" s="90"/>
      <c r="B5" s="1472"/>
      <c r="C5" s="1472"/>
      <c r="D5" s="1472"/>
      <c r="E5" s="1472"/>
      <c r="F5" s="1472"/>
      <c r="G5" s="1472"/>
      <c r="H5" s="75" t="s">
        <v>917</v>
      </c>
      <c r="I5" s="123">
        <f ca="1">TODAY()</f>
        <v>42394</v>
      </c>
      <c r="J5" s="90"/>
    </row>
    <row r="6" spans="1:10" ht="15">
      <c r="A6" s="90"/>
      <c r="B6" s="90"/>
      <c r="C6" s="90"/>
      <c r="D6" s="90"/>
      <c r="E6" s="90"/>
      <c r="F6" s="90"/>
      <c r="G6" s="90"/>
      <c r="H6" s="90"/>
      <c r="I6" s="90"/>
      <c r="J6" s="90"/>
    </row>
    <row r="7" spans="1:10" ht="46.5" customHeight="1">
      <c r="A7" s="90"/>
      <c r="B7" s="1493" t="s">
        <v>194</v>
      </c>
      <c r="C7" s="1493"/>
      <c r="D7" s="1493"/>
      <c r="E7" s="1493"/>
      <c r="F7" s="1493"/>
      <c r="G7" s="1493"/>
      <c r="H7" s="1493"/>
      <c r="I7" s="1493"/>
      <c r="J7" s="90"/>
    </row>
    <row r="8" spans="1:10" ht="15">
      <c r="A8" s="90"/>
      <c r="B8" s="608" t="s">
        <v>480</v>
      </c>
      <c r="C8" s="608"/>
      <c r="D8" s="608"/>
      <c r="E8" s="608"/>
      <c r="F8" s="608"/>
      <c r="G8" s="608"/>
      <c r="H8" s="608"/>
      <c r="I8" s="693"/>
      <c r="J8" s="89"/>
    </row>
    <row r="9" spans="1:10" ht="15.75" customHeight="1">
      <c r="A9" s="90"/>
      <c r="B9" s="1679" t="s">
        <v>193</v>
      </c>
      <c r="C9" s="1518" t="s">
        <v>192</v>
      </c>
      <c r="D9" s="1518" t="s">
        <v>195</v>
      </c>
      <c r="E9" s="1518" t="s">
        <v>196</v>
      </c>
      <c r="F9" s="1520" t="s">
        <v>198</v>
      </c>
      <c r="G9" s="1521" t="s">
        <v>189</v>
      </c>
      <c r="H9" s="1518" t="s">
        <v>197</v>
      </c>
      <c r="I9" s="1682" t="s">
        <v>191</v>
      </c>
      <c r="J9" s="90"/>
    </row>
    <row r="10" spans="1:10" ht="15">
      <c r="A10" s="90"/>
      <c r="B10" s="1680"/>
      <c r="C10" s="1519"/>
      <c r="D10" s="1519"/>
      <c r="E10" s="1519"/>
      <c r="F10" s="1519"/>
      <c r="G10" s="1522"/>
      <c r="H10" s="1519"/>
      <c r="I10" s="1683"/>
      <c r="J10" s="90"/>
    </row>
    <row r="11" spans="1:10" ht="30.75" customHeight="1">
      <c r="A11" s="90"/>
      <c r="B11" s="1681"/>
      <c r="C11" s="1519"/>
      <c r="D11" s="1519"/>
      <c r="E11" s="1519"/>
      <c r="F11" s="1519"/>
      <c r="G11" s="1523"/>
      <c r="H11" s="1519"/>
      <c r="I11" s="1684"/>
      <c r="J11" s="90"/>
    </row>
    <row r="12" spans="1:10" ht="15">
      <c r="A12" s="90"/>
      <c r="B12" s="694"/>
      <c r="C12" s="695"/>
      <c r="D12" s="695"/>
      <c r="E12" s="695"/>
      <c r="F12" s="696"/>
      <c r="G12" s="695"/>
      <c r="H12" s="695"/>
      <c r="I12" s="697"/>
      <c r="J12" s="90"/>
    </row>
    <row r="13" spans="1:10" ht="15">
      <c r="A13" s="90"/>
      <c r="B13" s="286"/>
      <c r="C13" s="284"/>
      <c r="D13" s="284"/>
      <c r="E13" s="284"/>
      <c r="F13" s="698"/>
      <c r="G13" s="284"/>
      <c r="H13" s="284"/>
      <c r="I13" s="285"/>
      <c r="J13" s="90"/>
    </row>
    <row r="14" spans="1:10" ht="15">
      <c r="A14" s="90"/>
      <c r="B14" s="286"/>
      <c r="C14" s="284"/>
      <c r="D14" s="284"/>
      <c r="E14" s="284"/>
      <c r="F14" s="698"/>
      <c r="G14" s="284"/>
      <c r="H14" s="284"/>
      <c r="I14" s="285"/>
      <c r="J14" s="90"/>
    </row>
    <row r="15" spans="1:10" ht="15">
      <c r="A15" s="90"/>
      <c r="B15" s="286"/>
      <c r="C15" s="284"/>
      <c r="D15" s="284"/>
      <c r="E15" s="284"/>
      <c r="F15" s="698"/>
      <c r="G15" s="284"/>
      <c r="H15" s="284"/>
      <c r="I15" s="285"/>
      <c r="J15" s="90"/>
    </row>
    <row r="16" spans="1:10" ht="15">
      <c r="A16" s="90"/>
      <c r="B16" s="286"/>
      <c r="C16" s="284"/>
      <c r="D16" s="284"/>
      <c r="E16" s="284"/>
      <c r="F16" s="698"/>
      <c r="G16" s="284"/>
      <c r="H16" s="284"/>
      <c r="I16" s="285"/>
      <c r="J16" s="90"/>
    </row>
    <row r="17" spans="1:10" ht="15">
      <c r="A17" s="90"/>
      <c r="B17" s="286"/>
      <c r="C17" s="284"/>
      <c r="D17" s="284"/>
      <c r="E17" s="284"/>
      <c r="F17" s="698"/>
      <c r="G17" s="284"/>
      <c r="H17" s="284"/>
      <c r="I17" s="285"/>
      <c r="J17" s="90"/>
    </row>
    <row r="18" spans="1:10" ht="15">
      <c r="A18" s="90"/>
      <c r="B18" s="286"/>
      <c r="C18" s="284"/>
      <c r="D18" s="284"/>
      <c r="E18" s="284"/>
      <c r="F18" s="698"/>
      <c r="G18" s="284"/>
      <c r="H18" s="284"/>
      <c r="I18" s="285"/>
      <c r="J18" s="90"/>
    </row>
    <row r="19" spans="1:10" ht="15">
      <c r="A19" s="90"/>
      <c r="B19" s="286"/>
      <c r="C19" s="284"/>
      <c r="D19" s="284"/>
      <c r="E19" s="284"/>
      <c r="F19" s="698"/>
      <c r="G19" s="284"/>
      <c r="H19" s="284"/>
      <c r="I19" s="285"/>
      <c r="J19" s="90"/>
    </row>
    <row r="20" spans="1:10" ht="15">
      <c r="A20" s="90"/>
      <c r="B20" s="286"/>
      <c r="C20" s="284"/>
      <c r="D20" s="284"/>
      <c r="E20" s="284"/>
      <c r="F20" s="698"/>
      <c r="G20" s="284"/>
      <c r="H20" s="284"/>
      <c r="I20" s="285"/>
      <c r="J20" s="90"/>
    </row>
    <row r="21" spans="1:10" ht="15">
      <c r="A21" s="90"/>
      <c r="B21" s="286"/>
      <c r="C21" s="284"/>
      <c r="D21" s="284"/>
      <c r="E21" s="284"/>
      <c r="F21" s="698"/>
      <c r="G21" s="284"/>
      <c r="H21" s="284"/>
      <c r="I21" s="285"/>
      <c r="J21" s="90"/>
    </row>
    <row r="22" spans="1:10" ht="15">
      <c r="A22" s="90"/>
      <c r="B22" s="286"/>
      <c r="C22" s="284"/>
      <c r="D22" s="284"/>
      <c r="E22" s="284"/>
      <c r="F22" s="698"/>
      <c r="G22" s="284"/>
      <c r="H22" s="284"/>
      <c r="I22" s="285"/>
      <c r="J22" s="90"/>
    </row>
    <row r="23" spans="1:10" ht="15">
      <c r="A23" s="90"/>
      <c r="B23" s="286"/>
      <c r="C23" s="284"/>
      <c r="D23" s="284"/>
      <c r="E23" s="284"/>
      <c r="F23" s="698"/>
      <c r="G23" s="284"/>
      <c r="H23" s="284"/>
      <c r="I23" s="285"/>
      <c r="J23" s="90"/>
    </row>
    <row r="24" spans="1:10" ht="15">
      <c r="A24" s="90"/>
      <c r="B24" s="286"/>
      <c r="C24" s="284"/>
      <c r="D24" s="284"/>
      <c r="E24" s="284"/>
      <c r="F24" s="698"/>
      <c r="G24" s="284"/>
      <c r="H24" s="284"/>
      <c r="I24" s="285"/>
      <c r="J24" s="90"/>
    </row>
    <row r="25" spans="1:10" ht="15">
      <c r="A25" s="90"/>
      <c r="B25" s="286"/>
      <c r="C25" s="284"/>
      <c r="D25" s="284"/>
      <c r="E25" s="284"/>
      <c r="F25" s="698"/>
      <c r="G25" s="284"/>
      <c r="H25" s="284"/>
      <c r="I25" s="285"/>
      <c r="J25" s="90"/>
    </row>
    <row r="26" spans="1:10" ht="15">
      <c r="A26" s="90"/>
      <c r="B26" s="286"/>
      <c r="C26" s="284"/>
      <c r="D26" s="284"/>
      <c r="E26" s="284"/>
      <c r="F26" s="698"/>
      <c r="G26" s="284"/>
      <c r="H26" s="284"/>
      <c r="I26" s="285"/>
      <c r="J26" s="90"/>
    </row>
    <row r="27" spans="1:10" ht="15">
      <c r="A27" s="90"/>
      <c r="B27" s="282"/>
      <c r="C27" s="284"/>
      <c r="D27" s="284"/>
      <c r="E27" s="284"/>
      <c r="F27" s="698"/>
      <c r="G27" s="284"/>
      <c r="H27" s="284"/>
      <c r="I27" s="285"/>
      <c r="J27" s="90"/>
    </row>
    <row r="28" spans="1:10" ht="13.5" customHeight="1">
      <c r="A28" s="90"/>
      <c r="B28" s="282"/>
      <c r="C28" s="284"/>
      <c r="D28" s="284"/>
      <c r="E28" s="284"/>
      <c r="F28" s="698"/>
      <c r="G28" s="284"/>
      <c r="H28" s="284"/>
      <c r="I28" s="285"/>
      <c r="J28" s="90"/>
    </row>
    <row r="29" spans="1:10" ht="15">
      <c r="A29" s="90"/>
      <c r="B29" s="282"/>
      <c r="C29" s="284"/>
      <c r="D29" s="284"/>
      <c r="E29" s="284"/>
      <c r="F29" s="698"/>
      <c r="G29" s="284"/>
      <c r="H29" s="284"/>
      <c r="I29" s="285"/>
      <c r="J29" s="90"/>
    </row>
    <row r="30" spans="1:10" ht="15">
      <c r="A30" s="90"/>
      <c r="B30" s="282"/>
      <c r="C30" s="284"/>
      <c r="D30" s="284"/>
      <c r="E30" s="284"/>
      <c r="F30" s="698"/>
      <c r="G30" s="284"/>
      <c r="H30" s="284"/>
      <c r="I30" s="285"/>
      <c r="J30" s="90"/>
    </row>
    <row r="31" spans="1:10" ht="15">
      <c r="A31" s="90"/>
      <c r="B31" s="282"/>
      <c r="C31" s="284"/>
      <c r="D31" s="284"/>
      <c r="E31" s="284"/>
      <c r="F31" s="698"/>
      <c r="G31" s="284"/>
      <c r="H31" s="284"/>
      <c r="I31" s="285"/>
      <c r="J31" s="90"/>
    </row>
    <row r="32" spans="1:10" ht="15">
      <c r="A32" s="90"/>
      <c r="B32" s="282"/>
      <c r="C32" s="284"/>
      <c r="D32" s="284"/>
      <c r="E32" s="284"/>
      <c r="F32" s="698"/>
      <c r="G32" s="284"/>
      <c r="H32" s="284"/>
      <c r="I32" s="285"/>
      <c r="J32" s="90"/>
    </row>
    <row r="33" spans="1:10" ht="15">
      <c r="A33" s="90"/>
      <c r="B33" s="282"/>
      <c r="C33" s="284"/>
      <c r="D33" s="284"/>
      <c r="E33" s="284"/>
      <c r="F33" s="698"/>
      <c r="G33" s="284"/>
      <c r="H33" s="284"/>
      <c r="I33" s="285"/>
      <c r="J33" s="90"/>
    </row>
    <row r="34" spans="1:10" ht="15">
      <c r="A34" s="90"/>
      <c r="B34" s="282"/>
      <c r="C34" s="284"/>
      <c r="D34" s="284"/>
      <c r="E34" s="284"/>
      <c r="F34" s="698"/>
      <c r="G34" s="284"/>
      <c r="H34" s="284"/>
      <c r="I34" s="285"/>
      <c r="J34" s="90"/>
    </row>
    <row r="35" spans="1:10" ht="15">
      <c r="A35" s="90"/>
      <c r="B35" s="282"/>
      <c r="C35" s="284"/>
      <c r="D35" s="284"/>
      <c r="E35" s="284"/>
      <c r="F35" s="698"/>
      <c r="G35" s="284"/>
      <c r="H35" s="284"/>
      <c r="I35" s="285"/>
      <c r="J35" s="90"/>
    </row>
    <row r="36" spans="1:10" ht="15">
      <c r="A36" s="90"/>
      <c r="B36" s="282"/>
      <c r="C36" s="284"/>
      <c r="D36" s="284"/>
      <c r="E36" s="284"/>
      <c r="F36" s="698"/>
      <c r="G36" s="284"/>
      <c r="H36" s="284"/>
      <c r="I36" s="285"/>
      <c r="J36" s="90"/>
    </row>
    <row r="37" spans="1:10" ht="15">
      <c r="A37" s="90"/>
      <c r="B37" s="282"/>
      <c r="C37" s="284"/>
      <c r="D37" s="284"/>
      <c r="E37" s="284"/>
      <c r="F37" s="698"/>
      <c r="G37" s="284"/>
      <c r="H37" s="284"/>
      <c r="I37" s="285"/>
      <c r="J37" s="90"/>
    </row>
    <row r="38" spans="1:10" ht="15">
      <c r="A38" s="90"/>
      <c r="B38" s="282"/>
      <c r="C38" s="284"/>
      <c r="D38" s="284"/>
      <c r="E38" s="284"/>
      <c r="F38" s="698"/>
      <c r="G38" s="284"/>
      <c r="H38" s="284"/>
      <c r="I38" s="285"/>
      <c r="J38" s="90"/>
    </row>
    <row r="39" spans="1:10" ht="15">
      <c r="A39" s="90"/>
      <c r="B39" s="282"/>
      <c r="C39" s="284"/>
      <c r="D39" s="284"/>
      <c r="E39" s="284"/>
      <c r="F39" s="698"/>
      <c r="G39" s="284"/>
      <c r="H39" s="284"/>
      <c r="I39" s="285"/>
      <c r="J39" s="90"/>
    </row>
    <row r="40" spans="1:10" ht="15">
      <c r="A40" s="90"/>
      <c r="B40" s="282"/>
      <c r="C40" s="284"/>
      <c r="D40" s="284"/>
      <c r="E40" s="284"/>
      <c r="F40" s="698"/>
      <c r="G40" s="284"/>
      <c r="H40" s="284"/>
      <c r="I40" s="285"/>
      <c r="J40" s="90"/>
    </row>
    <row r="41" spans="1:10" ht="15">
      <c r="A41" s="90"/>
      <c r="B41" s="282"/>
      <c r="C41" s="284"/>
      <c r="D41" s="284"/>
      <c r="E41" s="284"/>
      <c r="F41" s="698"/>
      <c r="G41" s="284"/>
      <c r="H41" s="284"/>
      <c r="I41" s="285"/>
      <c r="J41" s="90"/>
    </row>
    <row r="42" spans="1:10" ht="15">
      <c r="A42" s="90"/>
      <c r="B42" s="282"/>
      <c r="C42" s="284"/>
      <c r="D42" s="284"/>
      <c r="E42" s="284"/>
      <c r="F42" s="698"/>
      <c r="G42" s="284"/>
      <c r="H42" s="284"/>
      <c r="I42" s="285"/>
      <c r="J42" s="90"/>
    </row>
    <row r="43" spans="1:10" ht="15">
      <c r="A43" s="90"/>
      <c r="B43" s="282"/>
      <c r="C43" s="284"/>
      <c r="D43" s="284"/>
      <c r="E43" s="284"/>
      <c r="F43" s="698"/>
      <c r="G43" s="284"/>
      <c r="H43" s="284"/>
      <c r="I43" s="285"/>
      <c r="J43" s="90"/>
    </row>
    <row r="44" spans="1:10" ht="15">
      <c r="A44" s="90"/>
      <c r="B44" s="282"/>
      <c r="C44" s="284"/>
      <c r="D44" s="284"/>
      <c r="E44" s="284"/>
      <c r="F44" s="698"/>
      <c r="G44" s="284"/>
      <c r="H44" s="284"/>
      <c r="I44" s="285"/>
      <c r="J44" s="90"/>
    </row>
    <row r="45" spans="1:10" ht="15">
      <c r="A45" s="90"/>
      <c r="B45" s="282"/>
      <c r="C45" s="284"/>
      <c r="D45" s="284"/>
      <c r="E45" s="284"/>
      <c r="F45" s="698"/>
      <c r="G45" s="699"/>
      <c r="H45" s="699"/>
      <c r="I45" s="472"/>
      <c r="J45" s="90"/>
    </row>
    <row r="46" spans="1:10" ht="15">
      <c r="A46" s="90"/>
      <c r="B46" s="700"/>
      <c r="C46" s="284"/>
      <c r="D46" s="284"/>
      <c r="E46" s="284"/>
      <c r="F46" s="698"/>
      <c r="G46" s="284"/>
      <c r="H46" s="284"/>
      <c r="I46" s="285"/>
      <c r="J46" s="90"/>
    </row>
    <row r="47" spans="1:10" ht="15">
      <c r="A47" s="90"/>
      <c r="B47" s="701" t="s">
        <v>352</v>
      </c>
      <c r="C47" s="702">
        <f>SUM(C12:C46)</f>
        <v>0</v>
      </c>
      <c r="D47" s="471">
        <f>SUM(D12:D46)</f>
        <v>0</v>
      </c>
      <c r="E47" s="471">
        <f>SUM(E12:E46)</f>
        <v>0</v>
      </c>
      <c r="F47" s="476"/>
      <c r="G47" s="471">
        <f>SUM(G12:G46)</f>
        <v>0</v>
      </c>
      <c r="H47" s="471">
        <f>SUM(H12:H46)</f>
        <v>0</v>
      </c>
      <c r="I47" s="703"/>
      <c r="J47" s="90"/>
    </row>
    <row r="48" spans="1:10" ht="15">
      <c r="A48" s="90"/>
      <c r="B48" s="89" t="s">
        <v>481</v>
      </c>
      <c r="C48" s="391"/>
      <c r="D48" s="704"/>
      <c r="E48" s="705"/>
      <c r="F48" s="606"/>
      <c r="G48" s="704"/>
      <c r="H48" s="705"/>
      <c r="I48" s="118"/>
      <c r="J48" s="90"/>
    </row>
    <row r="49" spans="1:10" ht="15">
      <c r="A49" s="90"/>
      <c r="B49" s="89" t="s">
        <v>468</v>
      </c>
      <c r="C49" s="393"/>
      <c r="D49" s="706">
        <f>+D48-D47</f>
        <v>0</v>
      </c>
      <c r="E49" s="707">
        <f>+E48-E47</f>
        <v>0</v>
      </c>
      <c r="F49" s="401"/>
      <c r="G49" s="706">
        <f>+G48-G47</f>
        <v>0</v>
      </c>
      <c r="H49" s="707">
        <f>+H48-H47</f>
        <v>0</v>
      </c>
      <c r="I49" s="89"/>
      <c r="J49" s="90"/>
    </row>
    <row r="50" spans="1:10" ht="15">
      <c r="A50" s="90"/>
      <c r="B50" s="89"/>
      <c r="C50" s="89"/>
      <c r="D50" s="89"/>
      <c r="E50" s="89"/>
      <c r="F50" s="89"/>
      <c r="G50" s="89"/>
      <c r="H50" s="89"/>
      <c r="I50" s="89"/>
      <c r="J50" s="90"/>
    </row>
    <row r="51" spans="1:10" ht="15">
      <c r="A51" s="90"/>
      <c r="B51" s="90"/>
      <c r="C51" s="90"/>
      <c r="D51" s="90"/>
      <c r="E51" s="90"/>
      <c r="F51" s="90"/>
      <c r="G51" s="90"/>
      <c r="H51" s="90"/>
      <c r="I51" s="90"/>
      <c r="J51" s="90"/>
    </row>
    <row r="52" spans="1:10" ht="15">
      <c r="A52" s="90"/>
      <c r="B52" s="90"/>
      <c r="C52" s="90"/>
      <c r="D52" s="90"/>
      <c r="E52" s="90"/>
      <c r="F52" s="90"/>
      <c r="G52" s="90"/>
      <c r="H52" s="90"/>
      <c r="I52" s="90"/>
      <c r="J52" s="90"/>
    </row>
    <row r="53" spans="1:10" ht="15">
      <c r="A53" s="90"/>
      <c r="B53" s="90"/>
      <c r="C53" s="90"/>
      <c r="D53" s="90"/>
      <c r="E53" s="90"/>
      <c r="F53" s="90"/>
      <c r="G53" s="90"/>
      <c r="H53" s="90"/>
      <c r="I53" s="90"/>
      <c r="J53" s="90"/>
    </row>
  </sheetData>
  <sheetProtection/>
  <mergeCells count="11">
    <mergeCell ref="G9:G11"/>
    <mergeCell ref="F9:F11"/>
    <mergeCell ref="E9:E11"/>
    <mergeCell ref="D9:D11"/>
    <mergeCell ref="C9:C11"/>
    <mergeCell ref="B9:B11"/>
    <mergeCell ref="B2:G3"/>
    <mergeCell ref="B4:G5"/>
    <mergeCell ref="B7:I7"/>
    <mergeCell ref="I9:I11"/>
    <mergeCell ref="H9:H11"/>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86"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I26"/>
  <sheetViews>
    <sheetView showGridLines="0" zoomScalePageLayoutView="0" workbookViewId="0" topLeftCell="A1">
      <selection activeCell="N21" sqref="N21"/>
    </sheetView>
  </sheetViews>
  <sheetFormatPr defaultColWidth="9.140625" defaultRowHeight="15.75" customHeight="1"/>
  <cols>
    <col min="1" max="1" width="2.28125" style="23" customWidth="1"/>
    <col min="2" max="2" width="7.28125" style="23" customWidth="1"/>
    <col min="3" max="3" width="24.28125" style="23" customWidth="1"/>
    <col min="4" max="4" width="19.7109375" style="23" customWidth="1"/>
    <col min="5" max="5" width="17.57421875" style="47" customWidth="1"/>
    <col min="6" max="6" width="14.421875" style="23" customWidth="1"/>
    <col min="7" max="7" width="17.7109375" style="23" customWidth="1"/>
    <col min="8" max="8" width="9.28125" style="23" customWidth="1"/>
    <col min="9" max="16384" width="9.140625" style="23" customWidth="1"/>
  </cols>
  <sheetData>
    <row r="1" spans="5:7" ht="15.75" customHeight="1">
      <c r="E1" s="23"/>
      <c r="F1" s="47"/>
      <c r="G1" s="57"/>
    </row>
    <row r="2" spans="2:7" ht="27.75" customHeight="1">
      <c r="B2" s="1379" t="s">
        <v>285</v>
      </c>
      <c r="C2" s="1379"/>
      <c r="D2" s="1379"/>
      <c r="E2" s="1379"/>
      <c r="F2" s="708" t="s">
        <v>287</v>
      </c>
      <c r="G2" s="709"/>
    </row>
    <row r="3" spans="2:7" ht="22.5" customHeight="1">
      <c r="B3" s="1379"/>
      <c r="C3" s="1379"/>
      <c r="D3" s="1379"/>
      <c r="E3" s="1379"/>
      <c r="F3" s="710" t="s">
        <v>130</v>
      </c>
      <c r="G3" s="566"/>
    </row>
    <row r="4" spans="2:7" ht="13.5" customHeight="1">
      <c r="B4" s="1685" t="s">
        <v>482</v>
      </c>
      <c r="C4" s="1685"/>
      <c r="D4" s="1685"/>
      <c r="E4" s="1685"/>
      <c r="F4" s="710" t="s">
        <v>289</v>
      </c>
      <c r="G4" s="711">
        <v>2</v>
      </c>
    </row>
    <row r="5" spans="2:7" ht="16.5" customHeight="1">
      <c r="B5" s="1685"/>
      <c r="C5" s="1685"/>
      <c r="D5" s="1685"/>
      <c r="E5" s="1685"/>
      <c r="F5" s="712" t="s">
        <v>917</v>
      </c>
      <c r="G5" s="567">
        <f ca="1">TODAY()</f>
        <v>42394</v>
      </c>
    </row>
    <row r="6" spans="2:6" ht="16.5" customHeight="1">
      <c r="B6" s="25"/>
      <c r="C6" s="25"/>
      <c r="D6" s="25"/>
      <c r="E6" s="24"/>
      <c r="F6" s="58"/>
    </row>
    <row r="7" spans="2:7" ht="16.5" customHeight="1">
      <c r="B7" s="1039" t="s">
        <v>483</v>
      </c>
      <c r="C7" s="1040"/>
      <c r="D7" s="24"/>
      <c r="E7" s="24"/>
      <c r="F7" s="60"/>
      <c r="G7" s="24"/>
    </row>
    <row r="8" spans="2:7" ht="15.75" customHeight="1">
      <c r="B8" s="1041" t="s">
        <v>484</v>
      </c>
      <c r="C8" s="1042"/>
      <c r="D8" s="22"/>
      <c r="E8" s="22"/>
      <c r="F8" s="35"/>
      <c r="G8" s="22"/>
    </row>
    <row r="9" spans="2:9" ht="15.75" customHeight="1">
      <c r="B9" s="24"/>
      <c r="C9" s="24"/>
      <c r="D9" s="24"/>
      <c r="E9" s="24"/>
      <c r="F9" s="60"/>
      <c r="G9" s="24"/>
      <c r="H9" s="24"/>
      <c r="I9" s="24"/>
    </row>
    <row r="10" spans="2:9" ht="15.75" customHeight="1">
      <c r="B10" s="1481" t="s">
        <v>601</v>
      </c>
      <c r="C10" s="1503"/>
      <c r="D10" s="1503"/>
      <c r="E10" s="1503"/>
      <c r="F10" s="1503"/>
      <c r="G10" s="1504"/>
      <c r="H10" s="24"/>
      <c r="I10" s="24"/>
    </row>
    <row r="11" spans="2:9" ht="15.75" customHeight="1">
      <c r="B11" s="118"/>
      <c r="C11" s="118" t="s">
        <v>485</v>
      </c>
      <c r="D11" s="118"/>
      <c r="E11" s="118"/>
      <c r="F11" s="272"/>
      <c r="G11" s="118"/>
      <c r="H11" s="24"/>
      <c r="I11" s="24"/>
    </row>
    <row r="12" spans="2:9" ht="15.75" customHeight="1">
      <c r="B12" s="89"/>
      <c r="C12" s="89" t="s">
        <v>486</v>
      </c>
      <c r="D12" s="106"/>
      <c r="E12" s="89"/>
      <c r="F12" s="564"/>
      <c r="G12" s="89"/>
      <c r="H12" s="24"/>
      <c r="I12" s="24"/>
    </row>
    <row r="13" spans="2:9" ht="15.75" customHeight="1">
      <c r="B13" s="89"/>
      <c r="C13" s="89"/>
      <c r="D13" s="89"/>
      <c r="E13" s="89"/>
      <c r="F13" s="1507">
        <f>IF(F12=0,F11,F11*F12)</f>
        <v>0</v>
      </c>
      <c r="G13" s="89"/>
      <c r="H13" s="24"/>
      <c r="I13" s="24"/>
    </row>
    <row r="14" spans="2:7" ht="15.75" customHeight="1">
      <c r="B14" s="89"/>
      <c r="C14" s="89" t="s">
        <v>487</v>
      </c>
      <c r="D14" s="89"/>
      <c r="E14" s="106" t="s">
        <v>488</v>
      </c>
      <c r="F14" s="1508" t="e">
        <f>IF(E14=0,D14,E14*D14)</f>
        <v>#VALUE!</v>
      </c>
      <c r="G14" s="89"/>
    </row>
    <row r="15" spans="2:7" ht="15.75" customHeight="1">
      <c r="B15" s="89"/>
      <c r="C15" s="89"/>
      <c r="D15" s="89"/>
      <c r="E15" s="89"/>
      <c r="F15" s="563"/>
      <c r="G15" s="89"/>
    </row>
    <row r="16" spans="2:7" ht="15.75" customHeight="1">
      <c r="B16" s="1481" t="s">
        <v>1017</v>
      </c>
      <c r="C16" s="1503"/>
      <c r="D16" s="1503"/>
      <c r="E16" s="1503"/>
      <c r="F16" s="1503"/>
      <c r="G16" s="1504"/>
    </row>
    <row r="17" spans="2:7" ht="15.75" customHeight="1">
      <c r="B17" s="89"/>
      <c r="C17" s="89" t="s">
        <v>489</v>
      </c>
      <c r="D17" s="89"/>
      <c r="E17" s="89"/>
      <c r="F17" s="1032"/>
      <c r="G17" s="89"/>
    </row>
    <row r="18" spans="2:7" ht="15.75" customHeight="1">
      <c r="B18" s="89"/>
      <c r="C18" s="89" t="s">
        <v>490</v>
      </c>
      <c r="D18" s="89"/>
      <c r="E18" s="106" t="s">
        <v>491</v>
      </c>
      <c r="F18" s="565"/>
      <c r="G18" s="89"/>
    </row>
    <row r="19" spans="2:7" ht="15.75" customHeight="1">
      <c r="B19" s="89"/>
      <c r="C19" s="89"/>
      <c r="D19" s="89"/>
      <c r="E19" s="89"/>
      <c r="F19" s="563"/>
      <c r="G19" s="89"/>
    </row>
    <row r="20" spans="2:7" ht="15.75" customHeight="1">
      <c r="B20" s="1481" t="s">
        <v>1018</v>
      </c>
      <c r="C20" s="1503"/>
      <c r="D20" s="1503"/>
      <c r="E20" s="1503"/>
      <c r="F20" s="1503"/>
      <c r="G20" s="1504"/>
    </row>
    <row r="21" spans="2:7" ht="15.75" customHeight="1">
      <c r="B21" s="89"/>
      <c r="C21" s="89" t="s">
        <v>492</v>
      </c>
      <c r="D21" s="89"/>
      <c r="E21" s="106" t="s">
        <v>493</v>
      </c>
      <c r="F21" s="429"/>
      <c r="G21" s="89"/>
    </row>
    <row r="22" spans="2:7" ht="15.75" customHeight="1">
      <c r="B22" s="89"/>
      <c r="C22" s="89"/>
      <c r="D22" s="89"/>
      <c r="E22" s="89"/>
      <c r="F22" s="1505">
        <f>+F13*F18/360*F21</f>
        <v>0</v>
      </c>
      <c r="G22" s="89"/>
    </row>
    <row r="23" spans="2:7" ht="15.75" customHeight="1" thickBot="1">
      <c r="B23" s="89"/>
      <c r="C23" s="89" t="s">
        <v>494</v>
      </c>
      <c r="D23" s="89"/>
      <c r="E23" s="89"/>
      <c r="F23" s="1506"/>
      <c r="G23" s="89"/>
    </row>
    <row r="24" ht="15.75" customHeight="1" thickTop="1">
      <c r="E24" s="23"/>
    </row>
    <row r="25" spans="1:7" ht="15.75" customHeight="1">
      <c r="A25" s="89"/>
      <c r="B25" s="89"/>
      <c r="C25" s="89"/>
      <c r="D25" s="89"/>
      <c r="E25" s="89"/>
      <c r="F25" s="89"/>
      <c r="G25" s="89"/>
    </row>
    <row r="26" spans="1:7" ht="15.75" customHeight="1">
      <c r="A26" s="90"/>
      <c r="B26" s="90"/>
      <c r="C26" s="90"/>
      <c r="D26" s="90"/>
      <c r="E26" s="90"/>
      <c r="F26" s="90"/>
      <c r="G26" s="90"/>
    </row>
  </sheetData>
  <sheetProtection/>
  <mergeCells count="7">
    <mergeCell ref="B2:E3"/>
    <mergeCell ref="B4:E5"/>
    <mergeCell ref="B20:G20"/>
    <mergeCell ref="F22:F23"/>
    <mergeCell ref="B10:G10"/>
    <mergeCell ref="F13:F14"/>
    <mergeCell ref="B16:G16"/>
  </mergeCells>
  <printOptions horizontalCentered="1"/>
  <pageMargins left="0.5905511811023623" right="0" top="0.3937007874015748" bottom="0.3937007874015748" header="0.5118110236220472" footer="0.5118110236220472"/>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63"/>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0.140625" style="23" customWidth="1"/>
    <col min="3" max="3" width="21.00390625" style="23" customWidth="1"/>
    <col min="4" max="4" width="10.7109375" style="23" customWidth="1"/>
    <col min="5" max="5" width="11.57421875" style="23" customWidth="1"/>
    <col min="6" max="6" width="10.57421875" style="23" customWidth="1"/>
    <col min="7" max="7" width="19.57421875" style="23" customWidth="1"/>
    <col min="8" max="8" width="12.28125" style="23" customWidth="1"/>
    <col min="9" max="9" width="15.8515625" style="23" customWidth="1"/>
    <col min="10" max="16384" width="9.140625" style="23" customWidth="1"/>
  </cols>
  <sheetData>
    <row r="1" ht="15.75" customHeight="1">
      <c r="I1" s="37"/>
    </row>
    <row r="2" spans="2:9" ht="27.75" customHeight="1">
      <c r="B2" s="1417" t="s">
        <v>273</v>
      </c>
      <c r="C2" s="1417"/>
      <c r="D2" s="1417"/>
      <c r="E2" s="1417"/>
      <c r="F2" s="1417"/>
      <c r="G2" s="87" t="s">
        <v>287</v>
      </c>
      <c r="H2" s="1418"/>
      <c r="I2" s="1419"/>
    </row>
    <row r="3" spans="2:9" ht="15.75" customHeight="1">
      <c r="B3" s="1417"/>
      <c r="C3" s="1417"/>
      <c r="D3" s="1417"/>
      <c r="E3" s="1417"/>
      <c r="F3" s="1417"/>
      <c r="G3" s="162" t="s">
        <v>130</v>
      </c>
      <c r="H3" s="1409"/>
      <c r="I3" s="1410"/>
    </row>
    <row r="4" spans="2:9" ht="15.75" customHeight="1">
      <c r="B4" s="1420" t="s">
        <v>807</v>
      </c>
      <c r="C4" s="1420"/>
      <c r="D4" s="1420"/>
      <c r="E4" s="1420"/>
      <c r="F4" s="1420"/>
      <c r="G4" s="162" t="s">
        <v>289</v>
      </c>
      <c r="H4" s="1412" t="s">
        <v>479</v>
      </c>
      <c r="I4" s="1413"/>
    </row>
    <row r="5" spans="2:9" ht="16.5" customHeight="1">
      <c r="B5" s="1420"/>
      <c r="C5" s="1420"/>
      <c r="D5" s="1420"/>
      <c r="E5" s="1420"/>
      <c r="F5" s="1420"/>
      <c r="G5" s="75" t="s">
        <v>917</v>
      </c>
      <c r="H5" s="1414">
        <f ca="1">TODAY()</f>
        <v>42394</v>
      </c>
      <c r="I5" s="1415"/>
    </row>
    <row r="6" spans="2:9" ht="13.5" customHeight="1">
      <c r="B6" s="90"/>
      <c r="C6" s="90"/>
      <c r="D6" s="90"/>
      <c r="E6" s="90"/>
      <c r="F6" s="90"/>
      <c r="G6" s="90"/>
      <c r="H6" s="90"/>
      <c r="I6" s="90"/>
    </row>
    <row r="7" spans="2:9" ht="15.75" customHeight="1">
      <c r="B7" s="1416" t="s">
        <v>808</v>
      </c>
      <c r="C7" s="1416"/>
      <c r="D7" s="1416"/>
      <c r="E7" s="1416"/>
      <c r="F7" s="1416"/>
      <c r="G7" s="1416"/>
      <c r="H7" s="1416"/>
      <c r="I7" s="1416"/>
    </row>
    <row r="8" spans="2:9" ht="44.25" customHeight="1">
      <c r="B8" s="1378" t="s">
        <v>865</v>
      </c>
      <c r="C8" s="1378"/>
      <c r="D8" s="1378"/>
      <c r="E8" s="1378"/>
      <c r="F8" s="1378"/>
      <c r="G8" s="1378"/>
      <c r="H8" s="1378"/>
      <c r="I8" s="1378"/>
    </row>
    <row r="9" spans="2:13" s="39" customFormat="1" ht="48.75" customHeight="1">
      <c r="B9" s="164" t="s">
        <v>343</v>
      </c>
      <c r="C9" s="165" t="s">
        <v>344</v>
      </c>
      <c r="D9" s="165" t="s">
        <v>809</v>
      </c>
      <c r="E9" s="165" t="s">
        <v>810</v>
      </c>
      <c r="F9" s="165" t="s">
        <v>811</v>
      </c>
      <c r="G9" s="111" t="s">
        <v>707</v>
      </c>
      <c r="H9" s="111" t="s">
        <v>708</v>
      </c>
      <c r="I9" s="166" t="s">
        <v>812</v>
      </c>
      <c r="J9" s="42"/>
      <c r="K9" s="42"/>
      <c r="L9" s="42"/>
      <c r="M9" s="42"/>
    </row>
    <row r="10" spans="2:13" ht="14.25" customHeight="1">
      <c r="B10" s="167"/>
      <c r="C10" s="79"/>
      <c r="D10" s="79"/>
      <c r="E10" s="79"/>
      <c r="F10" s="79"/>
      <c r="G10" s="79"/>
      <c r="H10" s="168">
        <f aca="true" t="shared" si="0" ref="H10:H27">IF(E10&gt;F10-G10,E10-(F10-G10),0)</f>
        <v>0</v>
      </c>
      <c r="I10" s="80">
        <f aca="true" t="shared" si="1" ref="I10:I27">IF(E10&lt;(F10-G10),-(E10-(F10-G10)),0)</f>
        <v>0</v>
      </c>
      <c r="J10" s="24"/>
      <c r="K10" s="24"/>
      <c r="L10" s="24"/>
      <c r="M10" s="24"/>
    </row>
    <row r="11" spans="2:13" ht="14.25" customHeight="1">
      <c r="B11" s="169"/>
      <c r="C11" s="81"/>
      <c r="D11" s="81"/>
      <c r="E11" s="81"/>
      <c r="F11" s="81"/>
      <c r="G11" s="81"/>
      <c r="H11" s="133">
        <f t="shared" si="0"/>
        <v>0</v>
      </c>
      <c r="I11" s="82">
        <f t="shared" si="1"/>
        <v>0</v>
      </c>
      <c r="J11" s="24"/>
      <c r="K11" s="24"/>
      <c r="L11" s="24"/>
      <c r="M11" s="24"/>
    </row>
    <row r="12" spans="2:13" ht="14.25" customHeight="1">
      <c r="B12" s="169"/>
      <c r="C12" s="81"/>
      <c r="D12" s="81"/>
      <c r="E12" s="81"/>
      <c r="F12" s="81"/>
      <c r="G12" s="81"/>
      <c r="H12" s="133">
        <f t="shared" si="0"/>
        <v>0</v>
      </c>
      <c r="I12" s="82">
        <f t="shared" si="1"/>
        <v>0</v>
      </c>
      <c r="J12" s="24"/>
      <c r="K12" s="24"/>
      <c r="L12" s="24"/>
      <c r="M12" s="24"/>
    </row>
    <row r="13" spans="2:13" ht="14.25" customHeight="1">
      <c r="B13" s="169"/>
      <c r="C13" s="81"/>
      <c r="D13" s="81"/>
      <c r="E13" s="81"/>
      <c r="F13" s="81"/>
      <c r="G13" s="81"/>
      <c r="H13" s="133">
        <f t="shared" si="0"/>
        <v>0</v>
      </c>
      <c r="I13" s="82">
        <f t="shared" si="1"/>
        <v>0</v>
      </c>
      <c r="J13" s="24"/>
      <c r="K13" s="24"/>
      <c r="L13" s="24"/>
      <c r="M13" s="24"/>
    </row>
    <row r="14" spans="2:13" ht="14.25" customHeight="1">
      <c r="B14" s="169"/>
      <c r="C14" s="81"/>
      <c r="D14" s="81"/>
      <c r="E14" s="81"/>
      <c r="F14" s="81"/>
      <c r="G14" s="81"/>
      <c r="H14" s="133">
        <f t="shared" si="0"/>
        <v>0</v>
      </c>
      <c r="I14" s="82">
        <f t="shared" si="1"/>
        <v>0</v>
      </c>
      <c r="J14" s="24"/>
      <c r="K14" s="24"/>
      <c r="L14" s="24"/>
      <c r="M14" s="24"/>
    </row>
    <row r="15" spans="2:13" ht="14.25" customHeight="1">
      <c r="B15" s="169"/>
      <c r="C15" s="81"/>
      <c r="D15" s="81"/>
      <c r="E15" s="81"/>
      <c r="F15" s="81"/>
      <c r="G15" s="81"/>
      <c r="H15" s="133">
        <f t="shared" si="0"/>
        <v>0</v>
      </c>
      <c r="I15" s="82">
        <f t="shared" si="1"/>
        <v>0</v>
      </c>
      <c r="J15" s="24"/>
      <c r="K15" s="24"/>
      <c r="L15" s="24"/>
      <c r="M15" s="24"/>
    </row>
    <row r="16" spans="2:13" ht="14.25" customHeight="1">
      <c r="B16" s="169"/>
      <c r="C16" s="81"/>
      <c r="D16" s="81"/>
      <c r="E16" s="81"/>
      <c r="F16" s="81"/>
      <c r="G16" s="81"/>
      <c r="H16" s="133">
        <f t="shared" si="0"/>
        <v>0</v>
      </c>
      <c r="I16" s="82">
        <f t="shared" si="1"/>
        <v>0</v>
      </c>
      <c r="J16" s="24"/>
      <c r="K16" s="24"/>
      <c r="L16" s="24"/>
      <c r="M16" s="24"/>
    </row>
    <row r="17" spans="2:13" ht="14.25" customHeight="1">
      <c r="B17" s="169"/>
      <c r="C17" s="81"/>
      <c r="D17" s="81"/>
      <c r="E17" s="81"/>
      <c r="F17" s="81"/>
      <c r="G17" s="81"/>
      <c r="H17" s="133">
        <f t="shared" si="0"/>
        <v>0</v>
      </c>
      <c r="I17" s="82">
        <f t="shared" si="1"/>
        <v>0</v>
      </c>
      <c r="J17" s="24"/>
      <c r="K17" s="24"/>
      <c r="L17" s="24"/>
      <c r="M17" s="24"/>
    </row>
    <row r="18" spans="2:13" ht="14.25" customHeight="1">
      <c r="B18" s="169"/>
      <c r="C18" s="81"/>
      <c r="D18" s="81"/>
      <c r="E18" s="81"/>
      <c r="F18" s="81"/>
      <c r="G18" s="81"/>
      <c r="H18" s="133">
        <f t="shared" si="0"/>
        <v>0</v>
      </c>
      <c r="I18" s="82">
        <f t="shared" si="1"/>
        <v>0</v>
      </c>
      <c r="J18" s="24"/>
      <c r="K18" s="24"/>
      <c r="L18" s="24"/>
      <c r="M18" s="24"/>
    </row>
    <row r="19" spans="2:13" ht="14.25" customHeight="1">
      <c r="B19" s="169"/>
      <c r="C19" s="81"/>
      <c r="D19" s="81"/>
      <c r="E19" s="81"/>
      <c r="F19" s="81"/>
      <c r="G19" s="81"/>
      <c r="H19" s="133">
        <f t="shared" si="0"/>
        <v>0</v>
      </c>
      <c r="I19" s="82">
        <f t="shared" si="1"/>
        <v>0</v>
      </c>
      <c r="J19" s="24"/>
      <c r="K19" s="24"/>
      <c r="L19" s="24"/>
      <c r="M19" s="24"/>
    </row>
    <row r="20" spans="2:13" ht="14.25" customHeight="1">
      <c r="B20" s="169"/>
      <c r="C20" s="81"/>
      <c r="D20" s="81"/>
      <c r="E20" s="81"/>
      <c r="F20" s="81"/>
      <c r="G20" s="81"/>
      <c r="H20" s="133">
        <f t="shared" si="0"/>
        <v>0</v>
      </c>
      <c r="I20" s="82">
        <f t="shared" si="1"/>
        <v>0</v>
      </c>
      <c r="J20" s="24"/>
      <c r="K20" s="24"/>
      <c r="L20" s="24"/>
      <c r="M20" s="24"/>
    </row>
    <row r="21" spans="2:13" ht="14.25" customHeight="1">
      <c r="B21" s="169"/>
      <c r="C21" s="81"/>
      <c r="D21" s="81"/>
      <c r="E21" s="81"/>
      <c r="F21" s="81"/>
      <c r="G21" s="81"/>
      <c r="H21" s="133">
        <f t="shared" si="0"/>
        <v>0</v>
      </c>
      <c r="I21" s="82">
        <f t="shared" si="1"/>
        <v>0</v>
      </c>
      <c r="J21" s="24"/>
      <c r="K21" s="24"/>
      <c r="L21" s="24"/>
      <c r="M21" s="24"/>
    </row>
    <row r="22" spans="2:13" ht="14.25" customHeight="1">
      <c r="B22" s="169"/>
      <c r="C22" s="81"/>
      <c r="D22" s="81"/>
      <c r="E22" s="81"/>
      <c r="F22" s="81"/>
      <c r="G22" s="81"/>
      <c r="H22" s="133">
        <f t="shared" si="0"/>
        <v>0</v>
      </c>
      <c r="I22" s="82">
        <f t="shared" si="1"/>
        <v>0</v>
      </c>
      <c r="J22" s="24"/>
      <c r="K22" s="24"/>
      <c r="L22" s="24"/>
      <c r="M22" s="24"/>
    </row>
    <row r="23" spans="2:13" ht="14.25" customHeight="1">
      <c r="B23" s="169"/>
      <c r="C23" s="81"/>
      <c r="D23" s="81"/>
      <c r="E23" s="81"/>
      <c r="F23" s="81"/>
      <c r="G23" s="81"/>
      <c r="H23" s="133">
        <f t="shared" si="0"/>
        <v>0</v>
      </c>
      <c r="I23" s="82">
        <f t="shared" si="1"/>
        <v>0</v>
      </c>
      <c r="J23" s="24"/>
      <c r="K23" s="24"/>
      <c r="L23" s="24"/>
      <c r="M23" s="24"/>
    </row>
    <row r="24" spans="2:13" ht="14.25" customHeight="1">
      <c r="B24" s="169"/>
      <c r="C24" s="81"/>
      <c r="D24" s="81"/>
      <c r="E24" s="81"/>
      <c r="F24" s="81"/>
      <c r="G24" s="81"/>
      <c r="H24" s="133">
        <f t="shared" si="0"/>
        <v>0</v>
      </c>
      <c r="I24" s="82">
        <f t="shared" si="1"/>
        <v>0</v>
      </c>
      <c r="J24" s="24"/>
      <c r="K24" s="24"/>
      <c r="L24" s="24"/>
      <c r="M24" s="24"/>
    </row>
    <row r="25" spans="2:13" ht="14.25" customHeight="1">
      <c r="B25" s="169"/>
      <c r="C25" s="81"/>
      <c r="D25" s="81"/>
      <c r="E25" s="81"/>
      <c r="F25" s="81"/>
      <c r="G25" s="81"/>
      <c r="H25" s="133">
        <f t="shared" si="0"/>
        <v>0</v>
      </c>
      <c r="I25" s="82">
        <f t="shared" si="1"/>
        <v>0</v>
      </c>
      <c r="J25" s="24"/>
      <c r="K25" s="24"/>
      <c r="L25" s="24"/>
      <c r="M25" s="24"/>
    </row>
    <row r="26" spans="2:13" ht="14.25" customHeight="1">
      <c r="B26" s="169"/>
      <c r="C26" s="81"/>
      <c r="D26" s="81"/>
      <c r="E26" s="81"/>
      <c r="F26" s="81"/>
      <c r="G26" s="81"/>
      <c r="H26" s="133">
        <f t="shared" si="0"/>
        <v>0</v>
      </c>
      <c r="I26" s="82">
        <f t="shared" si="1"/>
        <v>0</v>
      </c>
      <c r="J26" s="24"/>
      <c r="K26" s="24"/>
      <c r="L26" s="24"/>
      <c r="M26" s="24"/>
    </row>
    <row r="27" spans="2:13" ht="14.25" customHeight="1">
      <c r="B27" s="170"/>
      <c r="C27" s="171"/>
      <c r="D27" s="171"/>
      <c r="E27" s="171"/>
      <c r="F27" s="171"/>
      <c r="G27" s="171"/>
      <c r="H27" s="142">
        <f t="shared" si="0"/>
        <v>0</v>
      </c>
      <c r="I27" s="172">
        <f t="shared" si="1"/>
        <v>0</v>
      </c>
      <c r="J27" s="24"/>
      <c r="K27" s="24"/>
      <c r="L27" s="24"/>
      <c r="M27" s="24"/>
    </row>
    <row r="28" spans="2:13" ht="14.25" customHeight="1">
      <c r="B28" s="89"/>
      <c r="C28" s="106" t="s">
        <v>300</v>
      </c>
      <c r="D28" s="173"/>
      <c r="E28" s="173"/>
      <c r="F28" s="145">
        <f>SUM(F10:F27)</f>
        <v>0</v>
      </c>
      <c r="G28" s="145">
        <f>SUM(G10:G27)</f>
        <v>0</v>
      </c>
      <c r="H28" s="145">
        <f>SUM(H10:H27)</f>
        <v>0</v>
      </c>
      <c r="I28" s="145">
        <f>SUM(I10:I27)</f>
        <v>0</v>
      </c>
      <c r="J28" s="24"/>
      <c r="K28" s="24"/>
      <c r="L28" s="24"/>
      <c r="M28" s="24"/>
    </row>
    <row r="29" spans="2:13" ht="14.25" customHeight="1">
      <c r="B29" s="89"/>
      <c r="C29" s="106" t="s">
        <v>864</v>
      </c>
      <c r="D29" s="173"/>
      <c r="E29" s="173"/>
      <c r="F29" s="1033"/>
      <c r="G29" s="1033"/>
      <c r="H29" s="1034"/>
      <c r="I29" s="1034"/>
      <c r="J29" s="24"/>
      <c r="K29" s="24"/>
      <c r="L29" s="24"/>
      <c r="M29" s="24"/>
    </row>
    <row r="30" spans="2:13" ht="14.25" customHeight="1">
      <c r="B30" s="89"/>
      <c r="C30" s="106" t="s">
        <v>813</v>
      </c>
      <c r="D30" s="173"/>
      <c r="E30" s="173"/>
      <c r="F30" s="1034"/>
      <c r="G30" s="1034"/>
      <c r="H30" s="1033"/>
      <c r="I30" s="1033"/>
      <c r="J30" s="24"/>
      <c r="K30" s="24"/>
      <c r="L30" s="24"/>
      <c r="M30" s="24"/>
    </row>
    <row r="31" spans="2:13" ht="14.25" customHeight="1">
      <c r="B31" s="89"/>
      <c r="C31" s="106" t="s">
        <v>759</v>
      </c>
      <c r="D31" s="173"/>
      <c r="E31" s="173"/>
      <c r="F31" s="145">
        <f>F28-F29</f>
        <v>0</v>
      </c>
      <c r="G31" s="145">
        <f>G28-G29</f>
        <v>0</v>
      </c>
      <c r="H31" s="145">
        <f>(H28-H30)</f>
        <v>0</v>
      </c>
      <c r="I31" s="145">
        <f>I28-I30</f>
        <v>0</v>
      </c>
      <c r="J31" s="24"/>
      <c r="K31" s="24"/>
      <c r="L31" s="24"/>
      <c r="M31" s="24"/>
    </row>
    <row r="32" spans="2:12" ht="15.75" customHeight="1">
      <c r="B32" s="24"/>
      <c r="C32" s="24"/>
      <c r="D32" s="24"/>
      <c r="E32" s="24"/>
      <c r="F32" s="24"/>
      <c r="G32" s="24"/>
      <c r="H32" s="24"/>
      <c r="I32" s="24"/>
      <c r="J32" s="24"/>
      <c r="K32" s="24"/>
      <c r="L32" s="24"/>
    </row>
    <row r="33" spans="1:12" ht="15.75" customHeight="1">
      <c r="A33" s="24"/>
      <c r="B33" s="24"/>
      <c r="C33" s="24"/>
      <c r="D33" s="24"/>
      <c r="E33" s="24"/>
      <c r="F33" s="24"/>
      <c r="G33" s="24"/>
      <c r="H33" s="24"/>
      <c r="I33" s="24"/>
      <c r="J33" s="24"/>
      <c r="K33" s="24"/>
      <c r="L33" s="24"/>
    </row>
    <row r="34" spans="1:12" ht="15.75" customHeight="1">
      <c r="A34" s="24"/>
      <c r="B34" s="24"/>
      <c r="C34" s="24"/>
      <c r="D34" s="24"/>
      <c r="E34" s="24"/>
      <c r="F34" s="24"/>
      <c r="G34" s="24"/>
      <c r="H34" s="24"/>
      <c r="I34" s="24"/>
      <c r="J34" s="24"/>
      <c r="K34" s="24"/>
      <c r="L34" s="24"/>
    </row>
    <row r="35" spans="1:12" ht="15.75" customHeight="1">
      <c r="A35" s="24"/>
      <c r="B35" s="24"/>
      <c r="C35" s="24"/>
      <c r="D35" s="24"/>
      <c r="E35" s="24"/>
      <c r="F35" s="24"/>
      <c r="G35" s="24"/>
      <c r="H35" s="24"/>
      <c r="I35" s="24"/>
      <c r="J35" s="24"/>
      <c r="K35" s="24"/>
      <c r="L35" s="24"/>
    </row>
    <row r="36" spans="1:12" ht="15.75" customHeight="1">
      <c r="A36" s="24"/>
      <c r="B36" s="24"/>
      <c r="F36" s="24"/>
      <c r="G36" s="24"/>
      <c r="H36" s="24"/>
      <c r="I36" s="24"/>
      <c r="J36" s="24"/>
      <c r="K36" s="24"/>
      <c r="L36" s="24"/>
    </row>
    <row r="37" spans="1:12" ht="13.5" customHeight="1">
      <c r="A37" s="24"/>
      <c r="B37" s="24"/>
      <c r="C37" s="24"/>
      <c r="D37" s="24"/>
      <c r="E37" s="24"/>
      <c r="F37" s="24"/>
      <c r="G37" s="24"/>
      <c r="H37" s="24"/>
      <c r="I37" s="24"/>
      <c r="J37" s="24"/>
      <c r="K37" s="24"/>
      <c r="L37" s="24"/>
    </row>
    <row r="38" spans="1:12" ht="13.5" customHeight="1">
      <c r="A38" s="24"/>
      <c r="B38" s="24"/>
      <c r="C38" s="24"/>
      <c r="D38" s="24"/>
      <c r="E38" s="24"/>
      <c r="F38" s="24"/>
      <c r="G38" s="24"/>
      <c r="H38" s="24"/>
      <c r="I38" s="24"/>
      <c r="J38" s="24"/>
      <c r="K38" s="24"/>
      <c r="L38" s="24"/>
    </row>
    <row r="39" spans="1:12" ht="13.5" customHeight="1">
      <c r="A39" s="24"/>
      <c r="B39" s="24"/>
      <c r="C39" s="24"/>
      <c r="D39" s="24"/>
      <c r="E39" s="24"/>
      <c r="F39" s="24"/>
      <c r="G39" s="24"/>
      <c r="H39" s="24"/>
      <c r="I39" s="24"/>
      <c r="J39" s="24"/>
      <c r="K39" s="24"/>
      <c r="L39" s="24"/>
    </row>
    <row r="40" spans="1:12" ht="13.5" customHeight="1">
      <c r="A40" s="24"/>
      <c r="B40" s="24"/>
      <c r="C40" s="24"/>
      <c r="D40" s="24"/>
      <c r="E40" s="24"/>
      <c r="F40" s="24"/>
      <c r="G40" s="24"/>
      <c r="H40" s="24"/>
      <c r="I40" s="24"/>
      <c r="J40" s="24"/>
      <c r="K40" s="24"/>
      <c r="L40" s="24"/>
    </row>
    <row r="41" spans="1:12" ht="13.5" customHeight="1">
      <c r="A41" s="24"/>
      <c r="B41" s="24"/>
      <c r="C41" s="24"/>
      <c r="D41" s="24"/>
      <c r="E41" s="24"/>
      <c r="F41" s="24"/>
      <c r="G41" s="24"/>
      <c r="H41" s="24"/>
      <c r="I41" s="24"/>
      <c r="J41" s="24"/>
      <c r="K41" s="24"/>
      <c r="L41" s="24"/>
    </row>
    <row r="42" spans="1:12" ht="13.5" customHeight="1">
      <c r="A42" s="24"/>
      <c r="B42" s="24"/>
      <c r="C42" s="24"/>
      <c r="D42" s="24"/>
      <c r="E42" s="24"/>
      <c r="F42" s="24"/>
      <c r="G42" s="24"/>
      <c r="H42" s="24"/>
      <c r="I42" s="24"/>
      <c r="J42" s="24"/>
      <c r="K42" s="24"/>
      <c r="L42" s="24"/>
    </row>
    <row r="43" spans="1:12" ht="15" customHeight="1">
      <c r="A43" s="24"/>
      <c r="B43" s="24"/>
      <c r="C43" s="24"/>
      <c r="D43" s="24"/>
      <c r="E43" s="24"/>
      <c r="F43" s="24"/>
      <c r="G43" s="24"/>
      <c r="H43" s="24"/>
      <c r="I43" s="24"/>
      <c r="J43" s="24"/>
      <c r="K43" s="24"/>
      <c r="L43" s="24"/>
    </row>
    <row r="44" spans="1:12" ht="13.5" customHeight="1">
      <c r="A44" s="24"/>
      <c r="B44" s="24"/>
      <c r="C44" s="24"/>
      <c r="D44" s="24"/>
      <c r="E44" s="24"/>
      <c r="F44" s="24"/>
      <c r="G44" s="24"/>
      <c r="H44" s="24"/>
      <c r="I44" s="24"/>
      <c r="J44" s="24"/>
      <c r="K44" s="24"/>
      <c r="L44" s="24"/>
    </row>
    <row r="45" spans="1:12" ht="13.5" customHeight="1">
      <c r="A45" s="24"/>
      <c r="B45" s="24"/>
      <c r="C45" s="24"/>
      <c r="D45" s="24"/>
      <c r="E45" s="24"/>
      <c r="F45" s="24"/>
      <c r="G45" s="24"/>
      <c r="H45" s="24"/>
      <c r="I45" s="24"/>
      <c r="J45" s="24"/>
      <c r="K45" s="24"/>
      <c r="L45" s="24"/>
    </row>
    <row r="46" spans="1:12" ht="13.5" customHeight="1">
      <c r="A46" s="24"/>
      <c r="B46" s="24"/>
      <c r="C46" s="24"/>
      <c r="D46" s="24"/>
      <c r="E46" s="24"/>
      <c r="F46" s="24"/>
      <c r="G46" s="24"/>
      <c r="H46" s="24"/>
      <c r="I46" s="24"/>
      <c r="J46" s="24"/>
      <c r="K46" s="24"/>
      <c r="L46" s="24"/>
    </row>
    <row r="47" spans="1:12" ht="13.5" customHeight="1">
      <c r="A47" s="24"/>
      <c r="B47" s="24"/>
      <c r="C47" s="24"/>
      <c r="D47" s="24"/>
      <c r="E47" s="24"/>
      <c r="F47" s="24"/>
      <c r="G47" s="24"/>
      <c r="H47" s="24"/>
      <c r="I47" s="24"/>
      <c r="J47" s="24"/>
      <c r="K47" s="24"/>
      <c r="L47" s="24"/>
    </row>
    <row r="48" ht="13.5" customHeight="1">
      <c r="A48" s="24"/>
    </row>
    <row r="49" ht="13.5" customHeight="1">
      <c r="A49" s="24"/>
    </row>
    <row r="50" ht="13.5" customHeight="1">
      <c r="A50" s="24"/>
    </row>
    <row r="51" ht="13.5" customHeight="1">
      <c r="A51" s="24"/>
    </row>
    <row r="52" ht="15" customHeight="1">
      <c r="A52" s="24"/>
    </row>
    <row r="53" ht="13.5" customHeight="1">
      <c r="A53" s="24"/>
    </row>
    <row r="54" ht="13.5" customHeight="1">
      <c r="A54" s="24"/>
    </row>
    <row r="55" ht="13.5" customHeight="1">
      <c r="A55" s="24"/>
    </row>
    <row r="56" ht="13.5" customHeight="1">
      <c r="A56" s="24"/>
    </row>
    <row r="57" ht="13.5" customHeight="1">
      <c r="A57" s="24"/>
    </row>
    <row r="58" spans="1:3" ht="13.5" customHeight="1">
      <c r="A58" s="24"/>
      <c r="B58" s="24"/>
      <c r="C58" s="24"/>
    </row>
    <row r="59" ht="13.5" customHeight="1">
      <c r="A59" s="24"/>
    </row>
    <row r="60" ht="13.5" customHeight="1">
      <c r="A60" s="24"/>
    </row>
    <row r="61" ht="13.5" customHeight="1">
      <c r="A61" s="24"/>
    </row>
    <row r="62" ht="13.5" customHeight="1">
      <c r="A62" s="24"/>
    </row>
    <row r="63" ht="13.5" customHeight="1">
      <c r="A63" s="24"/>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8">
    <mergeCell ref="B7:I7"/>
    <mergeCell ref="B8:I8"/>
    <mergeCell ref="B2:F3"/>
    <mergeCell ref="H2:I2"/>
    <mergeCell ref="H3:I3"/>
    <mergeCell ref="B4:F5"/>
    <mergeCell ref="H4:I4"/>
    <mergeCell ref="H5:I5"/>
  </mergeCells>
  <printOptions horizontalCentered="1"/>
  <pageMargins left="0.5905511811023623" right="0" top="0.3937007874015748" bottom="0.3937007874015748" header="0.5118110236220472" footer="0.5118110236220472"/>
  <pageSetup fitToHeight="1" fitToWidth="1"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
    </sheetView>
  </sheetViews>
  <sheetFormatPr defaultColWidth="9.140625" defaultRowHeight="12.75"/>
  <cols>
    <col min="1" max="1" width="2.28125" style="23" customWidth="1"/>
    <col min="2" max="2" width="9.421875" style="23" customWidth="1"/>
    <col min="3" max="3" width="32.421875" style="23" customWidth="1"/>
    <col min="4" max="5" width="15.7109375" style="23" customWidth="1"/>
    <col min="6" max="6" width="14.28125" style="23" customWidth="1"/>
    <col min="7" max="16384" width="9.140625" style="23" customWidth="1"/>
  </cols>
  <sheetData>
    <row r="1" spans="1:7" ht="15.75" customHeight="1">
      <c r="A1" s="90"/>
      <c r="B1" s="224"/>
      <c r="C1" s="224"/>
      <c r="D1" s="224"/>
      <c r="E1" s="225"/>
      <c r="F1" s="224"/>
      <c r="G1" s="90"/>
    </row>
    <row r="2" spans="1:7" ht="27.75" customHeight="1">
      <c r="A2" s="90"/>
      <c r="B2" s="1588" t="s">
        <v>285</v>
      </c>
      <c r="C2" s="1588"/>
      <c r="D2" s="1588"/>
      <c r="E2" s="713" t="s">
        <v>287</v>
      </c>
      <c r="F2" s="227"/>
      <c r="G2" s="90"/>
    </row>
    <row r="3" spans="1:7" ht="15.75" customHeight="1">
      <c r="A3" s="90"/>
      <c r="B3" s="1588"/>
      <c r="C3" s="1588"/>
      <c r="D3" s="1588"/>
      <c r="E3" s="714" t="s">
        <v>130</v>
      </c>
      <c r="F3" s="86"/>
      <c r="G3" s="90"/>
    </row>
    <row r="4" spans="1:7" ht="15.75" customHeight="1">
      <c r="A4" s="90"/>
      <c r="B4" s="1628" t="s">
        <v>153</v>
      </c>
      <c r="C4" s="1628"/>
      <c r="D4" s="1628"/>
      <c r="E4" s="714" t="s">
        <v>289</v>
      </c>
      <c r="F4" s="86">
        <v>1</v>
      </c>
      <c r="G4" s="90"/>
    </row>
    <row r="5" spans="1:7" ht="16.5" customHeight="1">
      <c r="A5" s="90"/>
      <c r="B5" s="1628"/>
      <c r="C5" s="1628"/>
      <c r="D5" s="1628"/>
      <c r="E5" s="75" t="s">
        <v>917</v>
      </c>
      <c r="F5" s="123">
        <f ca="1">TODAY()</f>
        <v>42394</v>
      </c>
      <c r="G5" s="90"/>
    </row>
    <row r="6" spans="1:7" ht="16.5" customHeight="1">
      <c r="A6" s="90"/>
      <c r="B6" s="225"/>
      <c r="C6" s="175"/>
      <c r="D6" s="175"/>
      <c r="E6" s="175"/>
      <c r="F6" s="76"/>
      <c r="G6" s="90"/>
    </row>
    <row r="7" spans="1:7" ht="15.75" customHeight="1">
      <c r="A7" s="90"/>
      <c r="B7" s="1686" t="s">
        <v>418</v>
      </c>
      <c r="C7" s="1686"/>
      <c r="D7" s="1686"/>
      <c r="E7" s="1686"/>
      <c r="F7" s="1686"/>
      <c r="G7" s="90"/>
    </row>
    <row r="8" spans="1:7" s="26" customFormat="1" ht="36">
      <c r="A8" s="270"/>
      <c r="B8" s="164" t="s">
        <v>233</v>
      </c>
      <c r="C8" s="531" t="s">
        <v>687</v>
      </c>
      <c r="D8" s="715" t="s">
        <v>670</v>
      </c>
      <c r="E8" s="715" t="s">
        <v>671</v>
      </c>
      <c r="F8" s="716" t="s">
        <v>672</v>
      </c>
      <c r="G8" s="717"/>
    </row>
    <row r="9" spans="1:7" ht="15">
      <c r="A9" s="90"/>
      <c r="B9" s="137"/>
      <c r="C9" s="407"/>
      <c r="D9" s="329"/>
      <c r="E9" s="329"/>
      <c r="F9" s="718">
        <f aca="true" t="shared" si="0" ref="F9:F40">D9+E9</f>
        <v>0</v>
      </c>
      <c r="G9" s="719"/>
    </row>
    <row r="10" spans="1:7" ht="15">
      <c r="A10" s="90"/>
      <c r="B10" s="139"/>
      <c r="C10" s="408"/>
      <c r="D10" s="332"/>
      <c r="E10" s="332"/>
      <c r="F10" s="720">
        <f t="shared" si="0"/>
        <v>0</v>
      </c>
      <c r="G10" s="719"/>
    </row>
    <row r="11" spans="1:7" ht="15">
      <c r="A11" s="90"/>
      <c r="B11" s="139"/>
      <c r="C11" s="408"/>
      <c r="D11" s="332"/>
      <c r="E11" s="332"/>
      <c r="F11" s="720">
        <f t="shared" si="0"/>
        <v>0</v>
      </c>
      <c r="G11" s="719"/>
    </row>
    <row r="12" spans="1:7" ht="15">
      <c r="A12" s="90"/>
      <c r="B12" s="139"/>
      <c r="C12" s="408"/>
      <c r="D12" s="332"/>
      <c r="E12" s="332"/>
      <c r="F12" s="720">
        <f t="shared" si="0"/>
        <v>0</v>
      </c>
      <c r="G12" s="719"/>
    </row>
    <row r="13" spans="1:7" ht="15">
      <c r="A13" s="90"/>
      <c r="B13" s="139"/>
      <c r="C13" s="408"/>
      <c r="D13" s="332"/>
      <c r="E13" s="332"/>
      <c r="F13" s="720">
        <f t="shared" si="0"/>
        <v>0</v>
      </c>
      <c r="G13" s="719"/>
    </row>
    <row r="14" spans="1:7" ht="15">
      <c r="A14" s="90"/>
      <c r="B14" s="139"/>
      <c r="C14" s="408"/>
      <c r="D14" s="332"/>
      <c r="E14" s="332"/>
      <c r="F14" s="720">
        <f t="shared" si="0"/>
        <v>0</v>
      </c>
      <c r="G14" s="719"/>
    </row>
    <row r="15" spans="1:7" ht="15">
      <c r="A15" s="90"/>
      <c r="B15" s="139"/>
      <c r="C15" s="408"/>
      <c r="D15" s="332"/>
      <c r="E15" s="332"/>
      <c r="F15" s="720">
        <f t="shared" si="0"/>
        <v>0</v>
      </c>
      <c r="G15" s="719"/>
    </row>
    <row r="16" spans="1:7" ht="15">
      <c r="A16" s="90"/>
      <c r="B16" s="139"/>
      <c r="C16" s="408"/>
      <c r="D16" s="332"/>
      <c r="E16" s="332"/>
      <c r="F16" s="720">
        <f t="shared" si="0"/>
        <v>0</v>
      </c>
      <c r="G16" s="719"/>
    </row>
    <row r="17" spans="1:7" ht="15">
      <c r="A17" s="90"/>
      <c r="B17" s="139"/>
      <c r="C17" s="408"/>
      <c r="D17" s="332"/>
      <c r="E17" s="332"/>
      <c r="F17" s="720">
        <f t="shared" si="0"/>
        <v>0</v>
      </c>
      <c r="G17" s="719"/>
    </row>
    <row r="18" spans="1:7" ht="15">
      <c r="A18" s="90"/>
      <c r="B18" s="139"/>
      <c r="C18" s="408"/>
      <c r="D18" s="332"/>
      <c r="E18" s="332"/>
      <c r="F18" s="720">
        <f t="shared" si="0"/>
        <v>0</v>
      </c>
      <c r="G18" s="719"/>
    </row>
    <row r="19" spans="1:7" ht="15">
      <c r="A19" s="90"/>
      <c r="B19" s="139"/>
      <c r="C19" s="408"/>
      <c r="D19" s="332"/>
      <c r="E19" s="332"/>
      <c r="F19" s="720">
        <f t="shared" si="0"/>
        <v>0</v>
      </c>
      <c r="G19" s="719"/>
    </row>
    <row r="20" spans="1:7" ht="15">
      <c r="A20" s="90"/>
      <c r="B20" s="139"/>
      <c r="C20" s="408"/>
      <c r="D20" s="332"/>
      <c r="E20" s="332"/>
      <c r="F20" s="720">
        <f t="shared" si="0"/>
        <v>0</v>
      </c>
      <c r="G20" s="719"/>
    </row>
    <row r="21" spans="1:7" ht="15">
      <c r="A21" s="90"/>
      <c r="B21" s="139"/>
      <c r="C21" s="408"/>
      <c r="D21" s="332"/>
      <c r="E21" s="332"/>
      <c r="F21" s="720">
        <f t="shared" si="0"/>
        <v>0</v>
      </c>
      <c r="G21" s="719"/>
    </row>
    <row r="22" spans="1:7" ht="15">
      <c r="A22" s="90"/>
      <c r="B22" s="139"/>
      <c r="C22" s="408"/>
      <c r="D22" s="332"/>
      <c r="E22" s="332"/>
      <c r="F22" s="720">
        <f t="shared" si="0"/>
        <v>0</v>
      </c>
      <c r="G22" s="719"/>
    </row>
    <row r="23" spans="1:7" ht="15">
      <c r="A23" s="90"/>
      <c r="B23" s="139"/>
      <c r="C23" s="408"/>
      <c r="D23" s="332"/>
      <c r="E23" s="332"/>
      <c r="F23" s="720">
        <f t="shared" si="0"/>
        <v>0</v>
      </c>
      <c r="G23" s="719"/>
    </row>
    <row r="24" spans="1:7" ht="15">
      <c r="A24" s="90"/>
      <c r="B24" s="139"/>
      <c r="C24" s="408"/>
      <c r="D24" s="332"/>
      <c r="E24" s="332"/>
      <c r="F24" s="720">
        <f t="shared" si="0"/>
        <v>0</v>
      </c>
      <c r="G24" s="719"/>
    </row>
    <row r="25" spans="1:7" ht="15">
      <c r="A25" s="90"/>
      <c r="B25" s="139"/>
      <c r="C25" s="408"/>
      <c r="D25" s="332"/>
      <c r="E25" s="332"/>
      <c r="F25" s="720">
        <f t="shared" si="0"/>
        <v>0</v>
      </c>
      <c r="G25" s="719"/>
    </row>
    <row r="26" spans="1:7" ht="15">
      <c r="A26" s="90"/>
      <c r="B26" s="139"/>
      <c r="C26" s="408"/>
      <c r="D26" s="332"/>
      <c r="E26" s="332"/>
      <c r="F26" s="720">
        <f t="shared" si="0"/>
        <v>0</v>
      </c>
      <c r="G26" s="719"/>
    </row>
    <row r="27" spans="1:7" ht="15">
      <c r="A27" s="90"/>
      <c r="B27" s="139"/>
      <c r="C27" s="408"/>
      <c r="D27" s="332"/>
      <c r="E27" s="332"/>
      <c r="F27" s="720">
        <f t="shared" si="0"/>
        <v>0</v>
      </c>
      <c r="G27" s="719"/>
    </row>
    <row r="28" spans="1:7" ht="15">
      <c r="A28" s="90"/>
      <c r="B28" s="139"/>
      <c r="C28" s="408"/>
      <c r="D28" s="332"/>
      <c r="E28" s="332"/>
      <c r="F28" s="720">
        <f t="shared" si="0"/>
        <v>0</v>
      </c>
      <c r="G28" s="719"/>
    </row>
    <row r="29" spans="1:7" ht="15">
      <c r="A29" s="90"/>
      <c r="B29" s="139"/>
      <c r="C29" s="408"/>
      <c r="D29" s="332"/>
      <c r="E29" s="332"/>
      <c r="F29" s="720">
        <f t="shared" si="0"/>
        <v>0</v>
      </c>
      <c r="G29" s="719"/>
    </row>
    <row r="30" spans="1:7" ht="15">
      <c r="A30" s="90"/>
      <c r="B30" s="139"/>
      <c r="C30" s="408"/>
      <c r="D30" s="332"/>
      <c r="E30" s="332"/>
      <c r="F30" s="720">
        <f t="shared" si="0"/>
        <v>0</v>
      </c>
      <c r="G30" s="719"/>
    </row>
    <row r="31" spans="1:7" ht="15">
      <c r="A31" s="90"/>
      <c r="B31" s="139"/>
      <c r="C31" s="408"/>
      <c r="D31" s="332"/>
      <c r="E31" s="332"/>
      <c r="F31" s="720">
        <f t="shared" si="0"/>
        <v>0</v>
      </c>
      <c r="G31" s="719"/>
    </row>
    <row r="32" spans="1:7" ht="15">
      <c r="A32" s="90"/>
      <c r="B32" s="139"/>
      <c r="C32" s="408"/>
      <c r="D32" s="332"/>
      <c r="E32" s="332"/>
      <c r="F32" s="720">
        <f t="shared" si="0"/>
        <v>0</v>
      </c>
      <c r="G32" s="719"/>
    </row>
    <row r="33" spans="1:7" ht="15">
      <c r="A33" s="90"/>
      <c r="B33" s="139"/>
      <c r="C33" s="408"/>
      <c r="D33" s="332"/>
      <c r="E33" s="332"/>
      <c r="F33" s="720">
        <f t="shared" si="0"/>
        <v>0</v>
      </c>
      <c r="G33" s="719"/>
    </row>
    <row r="34" spans="1:7" ht="15">
      <c r="A34" s="90"/>
      <c r="B34" s="139"/>
      <c r="C34" s="408"/>
      <c r="D34" s="332"/>
      <c r="E34" s="332"/>
      <c r="F34" s="720">
        <f t="shared" si="0"/>
        <v>0</v>
      </c>
      <c r="G34" s="719"/>
    </row>
    <row r="35" spans="1:7" ht="15">
      <c r="A35" s="90"/>
      <c r="B35" s="139"/>
      <c r="C35" s="408"/>
      <c r="D35" s="332"/>
      <c r="E35" s="332"/>
      <c r="F35" s="720">
        <f t="shared" si="0"/>
        <v>0</v>
      </c>
      <c r="G35" s="719"/>
    </row>
    <row r="36" spans="1:7" ht="15">
      <c r="A36" s="90"/>
      <c r="B36" s="139"/>
      <c r="C36" s="408"/>
      <c r="D36" s="332"/>
      <c r="E36" s="332"/>
      <c r="F36" s="720">
        <f t="shared" si="0"/>
        <v>0</v>
      </c>
      <c r="G36" s="719"/>
    </row>
    <row r="37" spans="1:7" ht="15">
      <c r="A37" s="90"/>
      <c r="B37" s="139"/>
      <c r="C37" s="408"/>
      <c r="D37" s="332"/>
      <c r="E37" s="332"/>
      <c r="F37" s="720">
        <f t="shared" si="0"/>
        <v>0</v>
      </c>
      <c r="G37" s="719"/>
    </row>
    <row r="38" spans="1:7" ht="15">
      <c r="A38" s="90"/>
      <c r="B38" s="139"/>
      <c r="C38" s="408"/>
      <c r="D38" s="332"/>
      <c r="E38" s="332"/>
      <c r="F38" s="720">
        <f t="shared" si="0"/>
        <v>0</v>
      </c>
      <c r="G38" s="719"/>
    </row>
    <row r="39" spans="1:7" ht="15">
      <c r="A39" s="90"/>
      <c r="B39" s="139"/>
      <c r="C39" s="408"/>
      <c r="D39" s="332"/>
      <c r="E39" s="332"/>
      <c r="F39" s="720">
        <f t="shared" si="0"/>
        <v>0</v>
      </c>
      <c r="G39" s="719"/>
    </row>
    <row r="40" spans="1:7" ht="15">
      <c r="A40" s="90"/>
      <c r="B40" s="653"/>
      <c r="C40" s="409"/>
      <c r="D40" s="721"/>
      <c r="E40" s="721"/>
      <c r="F40" s="722">
        <f t="shared" si="0"/>
        <v>0</v>
      </c>
      <c r="G40" s="719"/>
    </row>
    <row r="41" spans="1:7" ht="15">
      <c r="A41" s="90"/>
      <c r="B41" s="118"/>
      <c r="C41" s="119" t="s">
        <v>352</v>
      </c>
      <c r="D41" s="342">
        <f>SUM(D9:D40)</f>
        <v>0</v>
      </c>
      <c r="E41" s="342">
        <f>SUM(E9:E40)</f>
        <v>0</v>
      </c>
      <c r="F41" s="342">
        <f>SUM(F9:F40)</f>
        <v>0</v>
      </c>
      <c r="G41" s="719"/>
    </row>
    <row r="42" spans="1:7" ht="15">
      <c r="A42" s="90"/>
      <c r="B42" s="89"/>
      <c r="C42" s="89"/>
      <c r="D42" s="723"/>
      <c r="E42" s="723" t="s">
        <v>420</v>
      </c>
      <c r="F42" s="339"/>
      <c r="G42" s="719"/>
    </row>
    <row r="43" spans="1:7" ht="15">
      <c r="A43" s="90"/>
      <c r="B43" s="89"/>
      <c r="C43" s="252"/>
      <c r="D43" s="723"/>
      <c r="E43" s="723" t="s">
        <v>369</v>
      </c>
      <c r="F43" s="724">
        <f>+F42-F41</f>
        <v>0</v>
      </c>
      <c r="G43" s="719"/>
    </row>
    <row r="44" spans="1:7" ht="15">
      <c r="A44" s="90"/>
      <c r="B44" s="89"/>
      <c r="C44" s="252"/>
      <c r="D44" s="252"/>
      <c r="E44" s="252"/>
      <c r="F44" s="252"/>
      <c r="G44" s="719"/>
    </row>
    <row r="45" spans="1:7" ht="15">
      <c r="A45" s="90"/>
      <c r="B45" s="90"/>
      <c r="C45" s="719"/>
      <c r="D45" s="719"/>
      <c r="E45" s="719"/>
      <c r="F45" s="719"/>
      <c r="G45" s="719"/>
    </row>
    <row r="46" spans="1:7" ht="15">
      <c r="A46" s="90"/>
      <c r="B46" s="90"/>
      <c r="C46" s="719"/>
      <c r="D46" s="719"/>
      <c r="E46" s="719"/>
      <c r="F46" s="719"/>
      <c r="G46" s="719"/>
    </row>
    <row r="47" spans="2:6" ht="15">
      <c r="B47" s="64"/>
      <c r="C47" s="64"/>
      <c r="D47" s="64"/>
      <c r="E47" s="64"/>
      <c r="F47" s="64"/>
    </row>
    <row r="48" spans="2:6" ht="15">
      <c r="B48" s="64"/>
      <c r="C48" s="64"/>
      <c r="D48" s="64"/>
      <c r="E48" s="64"/>
      <c r="F48" s="64"/>
    </row>
    <row r="49" spans="2:6" ht="15">
      <c r="B49" s="64"/>
      <c r="C49" s="64"/>
      <c r="D49" s="64"/>
      <c r="E49" s="64"/>
      <c r="F49" s="64"/>
    </row>
    <row r="50" spans="2:6" ht="15">
      <c r="B50" s="64"/>
      <c r="C50" s="64"/>
      <c r="D50" s="64"/>
      <c r="E50" s="64"/>
      <c r="F50" s="64"/>
    </row>
    <row r="51" spans="2:6" ht="15">
      <c r="B51" s="64"/>
      <c r="C51" s="64"/>
      <c r="D51" s="64"/>
      <c r="E51" s="64"/>
      <c r="F51" s="64"/>
    </row>
    <row r="52" spans="2:6" ht="15">
      <c r="B52" s="64"/>
      <c r="C52" s="64"/>
      <c r="D52" s="64"/>
      <c r="E52" s="64"/>
      <c r="F52" s="64"/>
    </row>
    <row r="53" spans="2:6" ht="15">
      <c r="B53" s="64"/>
      <c r="C53" s="64"/>
      <c r="D53" s="64"/>
      <c r="E53" s="64"/>
      <c r="F53" s="64"/>
    </row>
    <row r="54" spans="2:6" ht="15">
      <c r="B54" s="64"/>
      <c r="C54" s="64"/>
      <c r="D54" s="64"/>
      <c r="E54" s="64"/>
      <c r="F54" s="64"/>
    </row>
    <row r="55" spans="2:6" ht="15">
      <c r="B55" s="64"/>
      <c r="C55" s="64"/>
      <c r="D55" s="64"/>
      <c r="E55" s="64"/>
      <c r="F55" s="64"/>
    </row>
    <row r="56" spans="2:6" ht="15">
      <c r="B56" s="64"/>
      <c r="C56" s="64"/>
      <c r="D56" s="64"/>
      <c r="E56" s="64"/>
      <c r="F56" s="64"/>
    </row>
    <row r="57" spans="2:6" ht="15">
      <c r="B57" s="64"/>
      <c r="C57" s="64"/>
      <c r="D57" s="64"/>
      <c r="E57" s="64"/>
      <c r="F57" s="64"/>
    </row>
    <row r="58" spans="2:6" ht="15">
      <c r="B58" s="64"/>
      <c r="C58" s="64"/>
      <c r="D58" s="64"/>
      <c r="E58" s="64"/>
      <c r="F58" s="64"/>
    </row>
    <row r="59" spans="2:6" ht="15">
      <c r="B59" s="64"/>
      <c r="C59" s="64"/>
      <c r="D59" s="64"/>
      <c r="E59" s="64"/>
      <c r="F59" s="64"/>
    </row>
    <row r="60" spans="2:6" ht="15">
      <c r="B60" s="64"/>
      <c r="C60" s="64"/>
      <c r="D60" s="64"/>
      <c r="E60" s="64"/>
      <c r="F60" s="64"/>
    </row>
    <row r="61" spans="2:6" ht="15">
      <c r="B61" s="64"/>
      <c r="C61" s="64"/>
      <c r="D61" s="64"/>
      <c r="E61" s="64"/>
      <c r="F61" s="64"/>
    </row>
    <row r="62" spans="2:6" ht="15">
      <c r="B62" s="64"/>
      <c r="C62" s="64"/>
      <c r="D62" s="64"/>
      <c r="E62" s="64"/>
      <c r="F62" s="64"/>
    </row>
    <row r="63" spans="2:6" ht="15">
      <c r="B63" s="64"/>
      <c r="C63" s="64"/>
      <c r="D63" s="64"/>
      <c r="E63" s="64"/>
      <c r="F63" s="64"/>
    </row>
    <row r="64" spans="2:6" ht="15">
      <c r="B64" s="64"/>
      <c r="C64" s="64"/>
      <c r="D64" s="64"/>
      <c r="E64" s="64"/>
      <c r="F64" s="64"/>
    </row>
    <row r="65" spans="2:6" ht="15">
      <c r="B65" s="64"/>
      <c r="C65" s="64"/>
      <c r="D65" s="64"/>
      <c r="E65" s="64"/>
      <c r="F65" s="64"/>
    </row>
    <row r="66" spans="2:6" ht="15">
      <c r="B66" s="64"/>
      <c r="C66" s="64"/>
      <c r="D66" s="64"/>
      <c r="E66" s="64"/>
      <c r="F66" s="64"/>
    </row>
    <row r="67" spans="2:6" ht="15">
      <c r="B67" s="64"/>
      <c r="C67" s="64"/>
      <c r="D67" s="64"/>
      <c r="E67" s="64"/>
      <c r="F67" s="64"/>
    </row>
    <row r="68" spans="2:6" ht="15">
      <c r="B68" s="64"/>
      <c r="C68" s="64"/>
      <c r="D68" s="64"/>
      <c r="E68" s="64"/>
      <c r="F68" s="64"/>
    </row>
    <row r="69" spans="2:6" ht="15">
      <c r="B69" s="64"/>
      <c r="C69" s="64"/>
      <c r="D69" s="64"/>
      <c r="E69" s="64"/>
      <c r="F69" s="64"/>
    </row>
    <row r="70" spans="2:6" ht="15">
      <c r="B70" s="64"/>
      <c r="C70" s="64"/>
      <c r="D70" s="64"/>
      <c r="E70" s="64"/>
      <c r="F70" s="64"/>
    </row>
    <row r="71" spans="2:6" ht="15">
      <c r="B71" s="64"/>
      <c r="C71" s="64"/>
      <c r="D71" s="64"/>
      <c r="E71" s="64"/>
      <c r="F71" s="64"/>
    </row>
    <row r="72" spans="2:6" ht="15">
      <c r="B72" s="64"/>
      <c r="C72" s="64"/>
      <c r="D72" s="64"/>
      <c r="E72" s="64"/>
      <c r="F72" s="64"/>
    </row>
    <row r="73" spans="2:6" ht="15">
      <c r="B73" s="64"/>
      <c r="C73" s="64"/>
      <c r="D73" s="64"/>
      <c r="E73" s="64"/>
      <c r="F73" s="64"/>
    </row>
    <row r="74" spans="2:6" ht="15">
      <c r="B74" s="64"/>
      <c r="C74" s="64"/>
      <c r="D74" s="64"/>
      <c r="E74" s="64"/>
      <c r="F74" s="64"/>
    </row>
    <row r="75" spans="2:6" ht="15">
      <c r="B75" s="64"/>
      <c r="C75" s="64"/>
      <c r="D75" s="64"/>
      <c r="E75" s="64"/>
      <c r="F75" s="64"/>
    </row>
    <row r="76" spans="2:6" ht="15">
      <c r="B76" s="64"/>
      <c r="C76" s="64"/>
      <c r="D76" s="64"/>
      <c r="E76" s="64"/>
      <c r="F76" s="64"/>
    </row>
    <row r="77" spans="2:6" ht="15">
      <c r="B77" s="64"/>
      <c r="C77" s="64"/>
      <c r="D77" s="64"/>
      <c r="E77" s="64"/>
      <c r="F77" s="64"/>
    </row>
    <row r="78" spans="2:6" ht="15">
      <c r="B78" s="64"/>
      <c r="C78" s="64"/>
      <c r="D78" s="64"/>
      <c r="E78" s="64"/>
      <c r="F78" s="64"/>
    </row>
    <row r="79" spans="2:6" ht="15">
      <c r="B79" s="64"/>
      <c r="C79" s="64"/>
      <c r="D79" s="64"/>
      <c r="E79" s="64"/>
      <c r="F79" s="64"/>
    </row>
    <row r="80" spans="2:6" ht="15">
      <c r="B80" s="64"/>
      <c r="C80" s="64"/>
      <c r="D80" s="64"/>
      <c r="E80" s="64"/>
      <c r="F80" s="64"/>
    </row>
    <row r="81" spans="2:6" ht="15">
      <c r="B81" s="64"/>
      <c r="C81" s="64"/>
      <c r="D81" s="64"/>
      <c r="E81" s="64"/>
      <c r="F81" s="64"/>
    </row>
    <row r="82" spans="2:6" ht="15">
      <c r="B82" s="64"/>
      <c r="C82" s="64"/>
      <c r="D82" s="64"/>
      <c r="E82" s="64"/>
      <c r="F82" s="64"/>
    </row>
    <row r="83" spans="2:6" ht="15">
      <c r="B83" s="64"/>
      <c r="C83" s="64"/>
      <c r="D83" s="64"/>
      <c r="E83" s="64"/>
      <c r="F83" s="64"/>
    </row>
    <row r="84" spans="2:6" ht="15">
      <c r="B84" s="64"/>
      <c r="C84" s="64"/>
      <c r="D84" s="64"/>
      <c r="E84" s="64"/>
      <c r="F84" s="64"/>
    </row>
    <row r="85" spans="2:6" ht="15">
      <c r="B85" s="64"/>
      <c r="C85" s="64"/>
      <c r="D85" s="64"/>
      <c r="E85" s="64"/>
      <c r="F85" s="64"/>
    </row>
    <row r="86" spans="2:6" ht="15">
      <c r="B86" s="64"/>
      <c r="C86" s="64"/>
      <c r="D86" s="64"/>
      <c r="E86" s="64"/>
      <c r="F86" s="64"/>
    </row>
    <row r="87" spans="2:6" ht="15">
      <c r="B87" s="64"/>
      <c r="C87" s="64"/>
      <c r="D87" s="64"/>
      <c r="E87" s="64"/>
      <c r="F87" s="64"/>
    </row>
    <row r="88" spans="2:6" ht="15">
      <c r="B88" s="64"/>
      <c r="C88" s="64"/>
      <c r="D88" s="64"/>
      <c r="E88" s="64"/>
      <c r="F88" s="64"/>
    </row>
    <row r="89" spans="2:6" ht="15">
      <c r="B89" s="64"/>
      <c r="C89" s="64"/>
      <c r="D89" s="64"/>
      <c r="E89" s="64"/>
      <c r="F89" s="64"/>
    </row>
    <row r="90" spans="2:6" ht="15">
      <c r="B90" s="64"/>
      <c r="C90" s="64"/>
      <c r="D90" s="64"/>
      <c r="E90" s="64"/>
      <c r="F90" s="64"/>
    </row>
    <row r="91" spans="2:6" ht="15">
      <c r="B91" s="64"/>
      <c r="C91" s="64"/>
      <c r="D91" s="64"/>
      <c r="E91" s="64"/>
      <c r="F91" s="64"/>
    </row>
    <row r="92" spans="2:6" ht="15">
      <c r="B92" s="64"/>
      <c r="C92" s="64"/>
      <c r="D92" s="64"/>
      <c r="E92" s="64"/>
      <c r="F92" s="64"/>
    </row>
    <row r="93" spans="2:6" ht="15">
      <c r="B93" s="64"/>
      <c r="C93" s="64"/>
      <c r="D93" s="64"/>
      <c r="E93" s="64"/>
      <c r="F93" s="64"/>
    </row>
    <row r="94" spans="2:6" ht="15">
      <c r="B94" s="64"/>
      <c r="C94" s="64"/>
      <c r="D94" s="64"/>
      <c r="E94" s="64"/>
      <c r="F94" s="64"/>
    </row>
    <row r="95" spans="2:6" ht="15">
      <c r="B95" s="64"/>
      <c r="C95" s="64"/>
      <c r="D95" s="64"/>
      <c r="E95" s="64"/>
      <c r="F95" s="64"/>
    </row>
    <row r="96" spans="2:6" ht="15">
      <c r="B96" s="64"/>
      <c r="C96" s="64"/>
      <c r="D96" s="64"/>
      <c r="E96" s="64"/>
      <c r="F96" s="64"/>
    </row>
    <row r="97" spans="2:6" ht="15">
      <c r="B97" s="64"/>
      <c r="C97" s="64"/>
      <c r="D97" s="64"/>
      <c r="E97" s="64"/>
      <c r="F97" s="64"/>
    </row>
    <row r="98" spans="2:6" ht="15">
      <c r="B98" s="64"/>
      <c r="C98" s="64"/>
      <c r="D98" s="64"/>
      <c r="E98" s="64"/>
      <c r="F98" s="64"/>
    </row>
    <row r="99" spans="2:6" ht="15">
      <c r="B99" s="64"/>
      <c r="C99" s="64"/>
      <c r="D99" s="64"/>
      <c r="E99" s="64"/>
      <c r="F99" s="64"/>
    </row>
    <row r="100" spans="2:6" ht="15">
      <c r="B100" s="64"/>
      <c r="C100" s="64"/>
      <c r="D100" s="64"/>
      <c r="E100" s="64"/>
      <c r="F100" s="64"/>
    </row>
    <row r="101" spans="2:6" ht="15">
      <c r="B101" s="64"/>
      <c r="C101" s="64"/>
      <c r="D101" s="64"/>
      <c r="E101" s="64"/>
      <c r="F101" s="64"/>
    </row>
    <row r="102" spans="2:6" ht="15">
      <c r="B102" s="64"/>
      <c r="C102" s="64"/>
      <c r="D102" s="64"/>
      <c r="E102" s="64"/>
      <c r="F102" s="64"/>
    </row>
    <row r="103" spans="2:6" ht="15">
      <c r="B103" s="64"/>
      <c r="C103" s="64"/>
      <c r="D103" s="64"/>
      <c r="E103" s="64"/>
      <c r="F103" s="64"/>
    </row>
    <row r="104" spans="2:6" ht="15">
      <c r="B104" s="64"/>
      <c r="C104" s="64"/>
      <c r="D104" s="64"/>
      <c r="E104" s="64"/>
      <c r="F104" s="64"/>
    </row>
    <row r="105" spans="2:6" ht="15">
      <c r="B105" s="64"/>
      <c r="C105" s="64"/>
      <c r="D105" s="64"/>
      <c r="E105" s="64"/>
      <c r="F105" s="64"/>
    </row>
    <row r="106" spans="2:6" ht="15">
      <c r="B106" s="64"/>
      <c r="C106" s="64"/>
      <c r="D106" s="64"/>
      <c r="E106" s="64"/>
      <c r="F106" s="64"/>
    </row>
    <row r="107" spans="2:6" ht="15">
      <c r="B107" s="64"/>
      <c r="C107" s="64"/>
      <c r="D107" s="64"/>
      <c r="E107" s="64"/>
      <c r="F107" s="64"/>
    </row>
    <row r="108" spans="2:6" ht="15">
      <c r="B108" s="64"/>
      <c r="C108" s="64"/>
      <c r="D108" s="64"/>
      <c r="E108" s="64"/>
      <c r="F108" s="64"/>
    </row>
    <row r="109" spans="2:6" ht="15">
      <c r="B109" s="64"/>
      <c r="C109" s="64"/>
      <c r="D109" s="64"/>
      <c r="E109" s="64"/>
      <c r="F109" s="64"/>
    </row>
    <row r="110" spans="2:6" ht="15">
      <c r="B110" s="64"/>
      <c r="C110" s="64"/>
      <c r="D110" s="64"/>
      <c r="E110" s="64"/>
      <c r="F110" s="64"/>
    </row>
    <row r="111" spans="2:6" ht="15">
      <c r="B111" s="64"/>
      <c r="C111" s="64"/>
      <c r="D111" s="64"/>
      <c r="E111" s="64"/>
      <c r="F111" s="64"/>
    </row>
    <row r="112" spans="2:6" ht="15">
      <c r="B112" s="64"/>
      <c r="C112" s="64"/>
      <c r="D112" s="64"/>
      <c r="E112" s="64"/>
      <c r="F112" s="64"/>
    </row>
    <row r="113" spans="2:6" ht="15">
      <c r="B113" s="64"/>
      <c r="C113" s="64"/>
      <c r="D113" s="64"/>
      <c r="E113" s="64"/>
      <c r="F113" s="64"/>
    </row>
    <row r="114" spans="2:6" ht="15">
      <c r="B114" s="64"/>
      <c r="C114" s="64"/>
      <c r="D114" s="64"/>
      <c r="E114" s="64"/>
      <c r="F114" s="64"/>
    </row>
    <row r="115" spans="2:6" ht="15">
      <c r="B115" s="64"/>
      <c r="C115" s="64"/>
      <c r="D115" s="64"/>
      <c r="E115" s="64"/>
      <c r="F115" s="64"/>
    </row>
    <row r="116" spans="2:6" ht="15">
      <c r="B116" s="64"/>
      <c r="C116" s="64"/>
      <c r="D116" s="64"/>
      <c r="E116" s="64"/>
      <c r="F116" s="64"/>
    </row>
    <row r="117" spans="2:6" ht="15">
      <c r="B117" s="64"/>
      <c r="C117" s="64"/>
      <c r="D117" s="64"/>
      <c r="E117" s="64"/>
      <c r="F117" s="64"/>
    </row>
    <row r="118" spans="2:6" ht="15">
      <c r="B118" s="64"/>
      <c r="C118" s="64"/>
      <c r="D118" s="64"/>
      <c r="E118" s="64"/>
      <c r="F118" s="64"/>
    </row>
    <row r="119" spans="2:6" ht="15">
      <c r="B119" s="64"/>
      <c r="C119" s="64"/>
      <c r="D119" s="64"/>
      <c r="E119" s="64"/>
      <c r="F119" s="64"/>
    </row>
    <row r="120" spans="2:6" ht="15">
      <c r="B120" s="64"/>
      <c r="C120" s="64"/>
      <c r="D120" s="64"/>
      <c r="E120" s="64"/>
      <c r="F120" s="64"/>
    </row>
    <row r="121" spans="2:6" ht="15">
      <c r="B121" s="64"/>
      <c r="C121" s="64"/>
      <c r="D121" s="64"/>
      <c r="E121" s="64"/>
      <c r="F121" s="64"/>
    </row>
    <row r="122" spans="2:6" ht="15">
      <c r="B122" s="64"/>
      <c r="C122" s="64"/>
      <c r="D122" s="64"/>
      <c r="E122" s="64"/>
      <c r="F122" s="64"/>
    </row>
    <row r="123" spans="2:6" ht="15">
      <c r="B123" s="64"/>
      <c r="C123" s="64"/>
      <c r="D123" s="64"/>
      <c r="E123" s="64"/>
      <c r="F123" s="64"/>
    </row>
    <row r="124" spans="2:6" ht="15">
      <c r="B124" s="64"/>
      <c r="C124" s="64"/>
      <c r="D124" s="64"/>
      <c r="E124" s="64"/>
      <c r="F124" s="64"/>
    </row>
    <row r="125" spans="2:6" ht="15">
      <c r="B125" s="64"/>
      <c r="C125" s="64"/>
      <c r="D125" s="64"/>
      <c r="E125" s="64"/>
      <c r="F125" s="64"/>
    </row>
    <row r="126" spans="2:6" ht="15">
      <c r="B126" s="64"/>
      <c r="C126" s="64"/>
      <c r="D126" s="64"/>
      <c r="E126" s="64"/>
      <c r="F126" s="64"/>
    </row>
    <row r="127" spans="2:6" ht="15">
      <c r="B127" s="64"/>
      <c r="C127" s="64"/>
      <c r="D127" s="64"/>
      <c r="E127" s="64"/>
      <c r="F127" s="64"/>
    </row>
    <row r="128" spans="2:6" ht="15">
      <c r="B128" s="64"/>
      <c r="C128" s="64"/>
      <c r="D128" s="64"/>
      <c r="E128" s="64"/>
      <c r="F128" s="64"/>
    </row>
    <row r="129" spans="2:6" ht="15">
      <c r="B129" s="64"/>
      <c r="C129" s="64"/>
      <c r="D129" s="64"/>
      <c r="E129" s="64"/>
      <c r="F129" s="64"/>
    </row>
    <row r="130" spans="2:6" ht="15">
      <c r="B130" s="64"/>
      <c r="C130" s="64"/>
      <c r="D130" s="64"/>
      <c r="E130" s="64"/>
      <c r="F130" s="64"/>
    </row>
    <row r="131" spans="2:6" ht="15">
      <c r="B131" s="64"/>
      <c r="C131" s="64"/>
      <c r="D131" s="64"/>
      <c r="E131" s="64"/>
      <c r="F131" s="64"/>
    </row>
    <row r="132" spans="2:6" ht="15">
      <c r="B132" s="64"/>
      <c r="C132" s="64"/>
      <c r="D132" s="64"/>
      <c r="E132" s="64"/>
      <c r="F132" s="64"/>
    </row>
    <row r="133" spans="2:6" ht="15">
      <c r="B133" s="64"/>
      <c r="C133" s="64"/>
      <c r="D133" s="64"/>
      <c r="E133" s="64"/>
      <c r="F133" s="64"/>
    </row>
    <row r="134" spans="2:6" ht="15">
      <c r="B134" s="64"/>
      <c r="C134" s="64"/>
      <c r="D134" s="64"/>
      <c r="E134" s="64"/>
      <c r="F134" s="64"/>
    </row>
    <row r="135" spans="2:6" ht="15">
      <c r="B135" s="64"/>
      <c r="C135" s="64"/>
      <c r="D135" s="64"/>
      <c r="E135" s="64"/>
      <c r="F135" s="64"/>
    </row>
    <row r="136" spans="2:6" ht="15">
      <c r="B136" s="64"/>
      <c r="C136" s="64"/>
      <c r="D136" s="64"/>
      <c r="E136" s="64"/>
      <c r="F136" s="64"/>
    </row>
    <row r="137" spans="2:6" ht="15">
      <c r="B137" s="64"/>
      <c r="C137" s="64"/>
      <c r="D137" s="64"/>
      <c r="E137" s="64"/>
      <c r="F137" s="64"/>
    </row>
    <row r="138" spans="2:6" ht="15">
      <c r="B138" s="64"/>
      <c r="C138" s="64"/>
      <c r="D138" s="64"/>
      <c r="E138" s="64"/>
      <c r="F138" s="64"/>
    </row>
    <row r="139" spans="2:6" ht="15">
      <c r="B139" s="64"/>
      <c r="C139" s="64"/>
      <c r="D139" s="64"/>
      <c r="E139" s="64"/>
      <c r="F139" s="64"/>
    </row>
    <row r="140" spans="2:6" ht="15">
      <c r="B140" s="64"/>
      <c r="C140" s="64"/>
      <c r="D140" s="64"/>
      <c r="E140" s="64"/>
      <c r="F140" s="64"/>
    </row>
    <row r="141" spans="2:6" ht="15">
      <c r="B141" s="64"/>
      <c r="C141" s="64"/>
      <c r="D141" s="64"/>
      <c r="E141" s="64"/>
      <c r="F141" s="64"/>
    </row>
    <row r="142" spans="2:6" ht="15">
      <c r="B142" s="64"/>
      <c r="C142" s="64"/>
      <c r="D142" s="64"/>
      <c r="E142" s="64"/>
      <c r="F142" s="64"/>
    </row>
    <row r="143" spans="2:6" ht="15">
      <c r="B143" s="64"/>
      <c r="C143" s="64"/>
      <c r="D143" s="64"/>
      <c r="E143" s="64"/>
      <c r="F143" s="64"/>
    </row>
    <row r="144" spans="2:6" ht="15">
      <c r="B144" s="64"/>
      <c r="C144" s="64"/>
      <c r="D144" s="64"/>
      <c r="E144" s="64"/>
      <c r="F144" s="64"/>
    </row>
    <row r="145" spans="2:6" ht="15">
      <c r="B145" s="64"/>
      <c r="C145" s="64"/>
      <c r="D145" s="64"/>
      <c r="E145" s="64"/>
      <c r="F145" s="64"/>
    </row>
    <row r="146" spans="2:6" ht="15">
      <c r="B146" s="64"/>
      <c r="C146" s="64"/>
      <c r="D146" s="64"/>
      <c r="E146" s="64"/>
      <c r="F146" s="64"/>
    </row>
    <row r="147" spans="2:6" ht="15">
      <c r="B147" s="64"/>
      <c r="C147" s="64"/>
      <c r="D147" s="64"/>
      <c r="E147" s="64"/>
      <c r="F147" s="64"/>
    </row>
    <row r="148" spans="2:6" ht="15">
      <c r="B148" s="64"/>
      <c r="C148" s="64"/>
      <c r="D148" s="64"/>
      <c r="E148" s="64"/>
      <c r="F148" s="64"/>
    </row>
    <row r="149" spans="2:6" ht="15">
      <c r="B149" s="64"/>
      <c r="C149" s="64"/>
      <c r="D149" s="64"/>
      <c r="E149" s="64"/>
      <c r="F149" s="64"/>
    </row>
    <row r="150" spans="2:6" ht="15">
      <c r="B150" s="64"/>
      <c r="C150" s="64"/>
      <c r="D150" s="64"/>
      <c r="E150" s="64"/>
      <c r="F150" s="64"/>
    </row>
    <row r="151" spans="2:6" ht="15">
      <c r="B151" s="64"/>
      <c r="C151" s="64"/>
      <c r="D151" s="64"/>
      <c r="E151" s="64"/>
      <c r="F151" s="64"/>
    </row>
    <row r="152" spans="2:6" ht="15">
      <c r="B152" s="64"/>
      <c r="C152" s="64"/>
      <c r="D152" s="64"/>
      <c r="E152" s="64"/>
      <c r="F152" s="64"/>
    </row>
    <row r="153" spans="2:6" ht="15">
      <c r="B153" s="64"/>
      <c r="C153" s="64"/>
      <c r="D153" s="64"/>
      <c r="E153" s="64"/>
      <c r="F153" s="64"/>
    </row>
    <row r="154" spans="2:6" ht="15">
      <c r="B154" s="64"/>
      <c r="C154" s="64"/>
      <c r="D154" s="64"/>
      <c r="E154" s="64"/>
      <c r="F154" s="64"/>
    </row>
    <row r="155" spans="2:6" ht="15">
      <c r="B155" s="64"/>
      <c r="C155" s="64"/>
      <c r="D155" s="64"/>
      <c r="E155" s="64"/>
      <c r="F155" s="64"/>
    </row>
    <row r="156" spans="2:6" ht="15">
      <c r="B156" s="64"/>
      <c r="C156" s="64"/>
      <c r="D156" s="64"/>
      <c r="E156" s="64"/>
      <c r="F156" s="64"/>
    </row>
    <row r="157" spans="2:6" ht="15">
      <c r="B157" s="64"/>
      <c r="C157" s="64"/>
      <c r="D157" s="64"/>
      <c r="E157" s="64"/>
      <c r="F157" s="64"/>
    </row>
    <row r="158" spans="2:6" ht="15">
      <c r="B158" s="64"/>
      <c r="C158" s="64"/>
      <c r="D158" s="64"/>
      <c r="E158" s="64"/>
      <c r="F158" s="64"/>
    </row>
  </sheetData>
  <sheetProtection/>
  <mergeCells count="3">
    <mergeCell ref="B2:D3"/>
    <mergeCell ref="B4:D5"/>
    <mergeCell ref="B7:F7"/>
  </mergeCells>
  <printOptions/>
  <pageMargins left="0.5905511811023623" right="0" top="0.5905511811023623" bottom="0.5905511811023623"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44"/>
  <sheetViews>
    <sheetView showGridLines="0" zoomScalePageLayoutView="0" workbookViewId="0" topLeftCell="A1">
      <selection activeCell="A1" sqref="A1"/>
    </sheetView>
  </sheetViews>
  <sheetFormatPr defaultColWidth="9.140625" defaultRowHeight="12.75"/>
  <cols>
    <col min="1" max="1" width="2.28125" style="23" customWidth="1"/>
    <col min="2" max="2" width="10.140625" style="23" customWidth="1"/>
    <col min="3" max="3" width="9.140625" style="23" customWidth="1"/>
    <col min="4" max="4" width="11.421875" style="23" customWidth="1"/>
    <col min="5" max="5" width="24.421875" style="23" customWidth="1"/>
    <col min="6" max="6" width="18.00390625" style="23" customWidth="1"/>
    <col min="7" max="7" width="20.7109375" style="23" customWidth="1"/>
    <col min="8" max="16384" width="9.140625" style="23" customWidth="1"/>
  </cols>
  <sheetData>
    <row r="1" spans="1:8" ht="15">
      <c r="A1" s="90"/>
      <c r="B1" s="224"/>
      <c r="C1" s="224"/>
      <c r="D1" s="224"/>
      <c r="E1" s="224"/>
      <c r="F1" s="225"/>
      <c r="G1" s="224"/>
      <c r="H1" s="90"/>
    </row>
    <row r="2" spans="1:8" ht="15">
      <c r="A2" s="90"/>
      <c r="B2" s="1588" t="s">
        <v>285</v>
      </c>
      <c r="C2" s="1588"/>
      <c r="D2" s="1588"/>
      <c r="E2" s="1588"/>
      <c r="F2" s="226" t="s">
        <v>287</v>
      </c>
      <c r="G2" s="227"/>
      <c r="H2" s="90"/>
    </row>
    <row r="3" spans="1:8" ht="15">
      <c r="A3" s="90"/>
      <c r="B3" s="1588"/>
      <c r="C3" s="1588"/>
      <c r="D3" s="1588"/>
      <c r="E3" s="1588"/>
      <c r="F3" s="228" t="s">
        <v>130</v>
      </c>
      <c r="G3" s="86"/>
      <c r="H3" s="90"/>
    </row>
    <row r="4" spans="1:8" ht="15">
      <c r="A4" s="90"/>
      <c r="B4" s="1628" t="s">
        <v>153</v>
      </c>
      <c r="C4" s="1628"/>
      <c r="D4" s="1628"/>
      <c r="E4" s="1628"/>
      <c r="F4" s="228" t="s">
        <v>289</v>
      </c>
      <c r="G4" s="86">
        <v>2</v>
      </c>
      <c r="H4" s="90"/>
    </row>
    <row r="5" spans="1:8" ht="15">
      <c r="A5" s="90"/>
      <c r="B5" s="1628"/>
      <c r="C5" s="1628"/>
      <c r="D5" s="1628"/>
      <c r="E5" s="1628"/>
      <c r="F5" s="229" t="s">
        <v>917</v>
      </c>
      <c r="G5" s="123">
        <f ca="1">TODAY()</f>
        <v>42394</v>
      </c>
      <c r="H5" s="90"/>
    </row>
    <row r="6" spans="1:8" ht="15">
      <c r="A6" s="90"/>
      <c r="B6" s="725"/>
      <c r="C6" s="224"/>
      <c r="D6" s="224"/>
      <c r="E6" s="224"/>
      <c r="F6" s="224"/>
      <c r="G6" s="693"/>
      <c r="H6" s="90"/>
    </row>
    <row r="7" spans="1:8" ht="15.75" customHeight="1">
      <c r="A7" s="90"/>
      <c r="B7" s="1690" t="s">
        <v>228</v>
      </c>
      <c r="C7" s="1688" t="s">
        <v>229</v>
      </c>
      <c r="D7" s="1688"/>
      <c r="E7" s="1675" t="s">
        <v>230</v>
      </c>
      <c r="F7" s="1688" t="s">
        <v>231</v>
      </c>
      <c r="G7" s="1682" t="s">
        <v>232</v>
      </c>
      <c r="H7" s="90"/>
    </row>
    <row r="8" spans="1:8" ht="15">
      <c r="A8" s="90"/>
      <c r="B8" s="1691"/>
      <c r="C8" s="1689"/>
      <c r="D8" s="1689"/>
      <c r="E8" s="1672"/>
      <c r="F8" s="1689"/>
      <c r="G8" s="1687"/>
      <c r="H8" s="90"/>
    </row>
    <row r="9" spans="1:8" ht="15">
      <c r="A9" s="90"/>
      <c r="B9" s="694"/>
      <c r="C9" s="467"/>
      <c r="D9" s="467"/>
      <c r="E9" s="467"/>
      <c r="F9" s="467"/>
      <c r="G9" s="697"/>
      <c r="H9" s="90"/>
    </row>
    <row r="10" spans="1:8" ht="15">
      <c r="A10" s="90"/>
      <c r="B10" s="286"/>
      <c r="C10" s="284"/>
      <c r="D10" s="284"/>
      <c r="E10" s="284"/>
      <c r="F10" s="284"/>
      <c r="G10" s="285"/>
      <c r="H10" s="90"/>
    </row>
    <row r="11" spans="1:8" ht="15">
      <c r="A11" s="90"/>
      <c r="B11" s="282"/>
      <c r="C11" s="284"/>
      <c r="D11" s="284"/>
      <c r="E11" s="284"/>
      <c r="F11" s="284"/>
      <c r="G11" s="285"/>
      <c r="H11" s="90"/>
    </row>
    <row r="12" spans="1:8" ht="15">
      <c r="A12" s="90"/>
      <c r="B12" s="282"/>
      <c r="C12" s="284"/>
      <c r="D12" s="284"/>
      <c r="E12" s="284"/>
      <c r="F12" s="284"/>
      <c r="G12" s="285"/>
      <c r="H12" s="90"/>
    </row>
    <row r="13" spans="1:8" ht="15">
      <c r="A13" s="90"/>
      <c r="B13" s="282"/>
      <c r="C13" s="284"/>
      <c r="D13" s="284"/>
      <c r="E13" s="284"/>
      <c r="F13" s="284"/>
      <c r="G13" s="285"/>
      <c r="H13" s="90"/>
    </row>
    <row r="14" spans="1:8" ht="15">
      <c r="A14" s="90"/>
      <c r="B14" s="282"/>
      <c r="C14" s="284"/>
      <c r="D14" s="284"/>
      <c r="E14" s="284"/>
      <c r="F14" s="284"/>
      <c r="G14" s="285"/>
      <c r="H14" s="90"/>
    </row>
    <row r="15" spans="1:8" ht="15">
      <c r="A15" s="90"/>
      <c r="B15" s="282"/>
      <c r="C15" s="284"/>
      <c r="D15" s="284"/>
      <c r="E15" s="284"/>
      <c r="F15" s="284"/>
      <c r="G15" s="285"/>
      <c r="H15" s="90"/>
    </row>
    <row r="16" spans="1:8" ht="15">
      <c r="A16" s="90"/>
      <c r="B16" s="282"/>
      <c r="C16" s="284"/>
      <c r="D16" s="284"/>
      <c r="E16" s="284"/>
      <c r="F16" s="284"/>
      <c r="G16" s="285"/>
      <c r="H16" s="90"/>
    </row>
    <row r="17" spans="1:8" ht="15">
      <c r="A17" s="90"/>
      <c r="B17" s="282"/>
      <c r="C17" s="284"/>
      <c r="D17" s="284"/>
      <c r="E17" s="284"/>
      <c r="F17" s="284"/>
      <c r="G17" s="285"/>
      <c r="H17" s="90"/>
    </row>
    <row r="18" spans="1:8" ht="15">
      <c r="A18" s="90"/>
      <c r="B18" s="282"/>
      <c r="C18" s="284"/>
      <c r="D18" s="284"/>
      <c r="E18" s="284"/>
      <c r="F18" s="284"/>
      <c r="G18" s="285"/>
      <c r="H18" s="90"/>
    </row>
    <row r="19" spans="1:8" ht="15">
      <c r="A19" s="90"/>
      <c r="B19" s="282"/>
      <c r="C19" s="284"/>
      <c r="D19" s="284"/>
      <c r="E19" s="284"/>
      <c r="F19" s="284"/>
      <c r="G19" s="285"/>
      <c r="H19" s="90"/>
    </row>
    <row r="20" spans="1:8" ht="15">
      <c r="A20" s="90"/>
      <c r="B20" s="282"/>
      <c r="C20" s="284"/>
      <c r="D20" s="284"/>
      <c r="E20" s="284"/>
      <c r="F20" s="284"/>
      <c r="G20" s="285"/>
      <c r="H20" s="90"/>
    </row>
    <row r="21" spans="1:8" ht="15">
      <c r="A21" s="90"/>
      <c r="B21" s="282"/>
      <c r="C21" s="284"/>
      <c r="D21" s="284"/>
      <c r="E21" s="284"/>
      <c r="F21" s="284"/>
      <c r="G21" s="285"/>
      <c r="H21" s="90"/>
    </row>
    <row r="22" spans="1:8" ht="15">
      <c r="A22" s="90"/>
      <c r="B22" s="282"/>
      <c r="C22" s="284"/>
      <c r="D22" s="284"/>
      <c r="E22" s="284"/>
      <c r="F22" s="284"/>
      <c r="G22" s="285"/>
      <c r="H22" s="90"/>
    </row>
    <row r="23" spans="1:8" ht="15">
      <c r="A23" s="90"/>
      <c r="B23" s="282"/>
      <c r="C23" s="284"/>
      <c r="D23" s="284"/>
      <c r="E23" s="284"/>
      <c r="F23" s="284"/>
      <c r="G23" s="285"/>
      <c r="H23" s="90"/>
    </row>
    <row r="24" spans="1:8" ht="15">
      <c r="A24" s="90"/>
      <c r="B24" s="282"/>
      <c r="C24" s="284"/>
      <c r="D24" s="284"/>
      <c r="E24" s="284"/>
      <c r="F24" s="284"/>
      <c r="G24" s="285"/>
      <c r="H24" s="90"/>
    </row>
    <row r="25" spans="1:8" ht="15">
      <c r="A25" s="90"/>
      <c r="B25" s="282"/>
      <c r="C25" s="284"/>
      <c r="D25" s="284"/>
      <c r="E25" s="284"/>
      <c r="F25" s="284"/>
      <c r="G25" s="285"/>
      <c r="H25" s="90"/>
    </row>
    <row r="26" spans="1:8" ht="15">
      <c r="A26" s="90"/>
      <c r="B26" s="282"/>
      <c r="C26" s="284"/>
      <c r="D26" s="284"/>
      <c r="E26" s="284"/>
      <c r="F26" s="284"/>
      <c r="G26" s="285"/>
      <c r="H26" s="90"/>
    </row>
    <row r="27" spans="1:8" ht="15">
      <c r="A27" s="90"/>
      <c r="B27" s="282"/>
      <c r="C27" s="284"/>
      <c r="D27" s="284"/>
      <c r="E27" s="284"/>
      <c r="F27" s="284"/>
      <c r="G27" s="285"/>
      <c r="H27" s="90"/>
    </row>
    <row r="28" spans="1:8" ht="15">
      <c r="A28" s="90"/>
      <c r="B28" s="282"/>
      <c r="C28" s="284"/>
      <c r="D28" s="284"/>
      <c r="E28" s="284"/>
      <c r="F28" s="284"/>
      <c r="G28" s="285"/>
      <c r="H28" s="90"/>
    </row>
    <row r="29" spans="1:8" ht="15">
      <c r="A29" s="90"/>
      <c r="B29" s="282"/>
      <c r="C29" s="284"/>
      <c r="D29" s="284"/>
      <c r="E29" s="284"/>
      <c r="F29" s="284"/>
      <c r="G29" s="285"/>
      <c r="H29" s="90"/>
    </row>
    <row r="30" spans="1:8" ht="15">
      <c r="A30" s="90"/>
      <c r="B30" s="282"/>
      <c r="C30" s="284"/>
      <c r="D30" s="284"/>
      <c r="E30" s="284"/>
      <c r="F30" s="284"/>
      <c r="G30" s="285"/>
      <c r="H30" s="90"/>
    </row>
    <row r="31" spans="1:8" ht="15">
      <c r="A31" s="90"/>
      <c r="B31" s="282"/>
      <c r="C31" s="284"/>
      <c r="D31" s="284"/>
      <c r="E31" s="284"/>
      <c r="F31" s="284"/>
      <c r="G31" s="285"/>
      <c r="H31" s="90"/>
    </row>
    <row r="32" spans="1:8" ht="15">
      <c r="A32" s="90"/>
      <c r="B32" s="282"/>
      <c r="C32" s="284"/>
      <c r="D32" s="284"/>
      <c r="E32" s="284"/>
      <c r="F32" s="284"/>
      <c r="G32" s="285"/>
      <c r="H32" s="90"/>
    </row>
    <row r="33" spans="1:8" ht="15">
      <c r="A33" s="90"/>
      <c r="B33" s="282"/>
      <c r="C33" s="284"/>
      <c r="D33" s="284"/>
      <c r="E33" s="284"/>
      <c r="F33" s="284"/>
      <c r="G33" s="285"/>
      <c r="H33" s="90"/>
    </row>
    <row r="34" spans="1:8" ht="15">
      <c r="A34" s="90"/>
      <c r="B34" s="282"/>
      <c r="C34" s="284"/>
      <c r="D34" s="284"/>
      <c r="E34" s="284"/>
      <c r="F34" s="284"/>
      <c r="G34" s="285"/>
      <c r="H34" s="90"/>
    </row>
    <row r="35" spans="1:8" ht="15">
      <c r="A35" s="90"/>
      <c r="B35" s="282"/>
      <c r="C35" s="284"/>
      <c r="D35" s="284"/>
      <c r="E35" s="284"/>
      <c r="F35" s="284"/>
      <c r="G35" s="285"/>
      <c r="H35" s="90"/>
    </row>
    <row r="36" spans="1:8" ht="15">
      <c r="A36" s="90"/>
      <c r="B36" s="282"/>
      <c r="C36" s="284"/>
      <c r="D36" s="284"/>
      <c r="E36" s="284"/>
      <c r="F36" s="284"/>
      <c r="G36" s="285"/>
      <c r="H36" s="90"/>
    </row>
    <row r="37" spans="1:8" ht="15">
      <c r="A37" s="90"/>
      <c r="B37" s="282"/>
      <c r="C37" s="284"/>
      <c r="D37" s="284"/>
      <c r="E37" s="284"/>
      <c r="F37" s="699"/>
      <c r="G37" s="472"/>
      <c r="H37" s="90"/>
    </row>
    <row r="38" spans="1:8" ht="15">
      <c r="A38" s="90"/>
      <c r="B38" s="282"/>
      <c r="C38" s="284"/>
      <c r="D38" s="284"/>
      <c r="E38" s="284"/>
      <c r="F38" s="284"/>
      <c r="G38" s="285"/>
      <c r="H38" s="90"/>
    </row>
    <row r="39" spans="1:8" ht="15">
      <c r="A39" s="90"/>
      <c r="B39" s="473"/>
      <c r="C39" s="475"/>
      <c r="D39" s="475"/>
      <c r="E39" s="475"/>
      <c r="F39" s="475"/>
      <c r="G39" s="726"/>
      <c r="H39" s="90"/>
    </row>
    <row r="40" spans="1:8" ht="15">
      <c r="A40" s="90"/>
      <c r="B40" s="727" t="s">
        <v>300</v>
      </c>
      <c r="C40" s="727"/>
      <c r="D40" s="728"/>
      <c r="E40" s="729">
        <f>SUM(E9:E39)</f>
        <v>0</v>
      </c>
      <c r="F40" s="730">
        <f>SUM(F9:F39)</f>
        <v>0</v>
      </c>
      <c r="G40" s="731"/>
      <c r="H40" s="90"/>
    </row>
    <row r="41" spans="1:8" ht="15">
      <c r="A41" s="90"/>
      <c r="B41" s="732" t="s">
        <v>421</v>
      </c>
      <c r="C41" s="733"/>
      <c r="D41" s="243"/>
      <c r="E41" s="296"/>
      <c r="F41" s="734"/>
      <c r="G41" s="735"/>
      <c r="H41" s="90"/>
    </row>
    <row r="42" spans="1:8" s="24" customFormat="1" ht="15">
      <c r="A42" s="89"/>
      <c r="B42" s="736" t="s">
        <v>422</v>
      </c>
      <c r="C42" s="732"/>
      <c r="D42" s="89"/>
      <c r="E42" s="737"/>
      <c r="F42" s="738">
        <f>SUM(F40-F41)</f>
        <v>0</v>
      </c>
      <c r="G42" s="735"/>
      <c r="H42" s="89"/>
    </row>
    <row r="43" spans="1:8" ht="15">
      <c r="A43" s="90"/>
      <c r="B43" s="732"/>
      <c r="C43" s="732"/>
      <c r="D43" s="732"/>
      <c r="E43" s="732"/>
      <c r="F43" s="727"/>
      <c r="G43" s="732"/>
      <c r="H43" s="90"/>
    </row>
    <row r="44" spans="1:8" ht="15">
      <c r="A44" s="90"/>
      <c r="B44" s="90"/>
      <c r="C44" s="90"/>
      <c r="D44" s="90"/>
      <c r="E44" s="90"/>
      <c r="F44" s="90"/>
      <c r="G44" s="90"/>
      <c r="H44" s="90"/>
    </row>
  </sheetData>
  <sheetProtection/>
  <mergeCells count="7">
    <mergeCell ref="G7:G8"/>
    <mergeCell ref="F7:F8"/>
    <mergeCell ref="B2:E3"/>
    <mergeCell ref="B4:E5"/>
    <mergeCell ref="B7:B8"/>
    <mergeCell ref="C7:D8"/>
    <mergeCell ref="E7:E8"/>
  </mergeCells>
  <printOptions/>
  <pageMargins left="0.5905511811023623" right="0" top="0.5905511811023623" bottom="0.5905511811023623"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8.140625" style="23" customWidth="1"/>
    <col min="3" max="3" width="11.7109375" style="23" customWidth="1"/>
    <col min="4" max="4" width="32.8515625" style="23" customWidth="1"/>
    <col min="5" max="5" width="13.7109375" style="23" customWidth="1"/>
    <col min="6" max="6" width="18.140625" style="23" customWidth="1"/>
    <col min="7" max="7" width="2.7109375" style="23" customWidth="1"/>
    <col min="8" max="16384" width="9.140625" style="23" customWidth="1"/>
  </cols>
  <sheetData>
    <row r="1" spans="1:7" ht="15.75" customHeight="1">
      <c r="A1" s="90"/>
      <c r="B1" s="90"/>
      <c r="C1" s="90"/>
      <c r="D1" s="90"/>
      <c r="E1" s="255"/>
      <c r="F1" s="90"/>
      <c r="G1" s="90"/>
    </row>
    <row r="2" spans="1:7" ht="27.75" customHeight="1">
      <c r="A2" s="90"/>
      <c r="B2" s="1379" t="s">
        <v>501</v>
      </c>
      <c r="C2" s="1379"/>
      <c r="D2" s="1379"/>
      <c r="E2" s="256" t="s">
        <v>287</v>
      </c>
      <c r="F2" s="257"/>
      <c r="G2" s="90"/>
    </row>
    <row r="3" spans="1:7" ht="22.5" customHeight="1">
      <c r="A3" s="90"/>
      <c r="B3" s="1379"/>
      <c r="C3" s="1379"/>
      <c r="D3" s="1379"/>
      <c r="E3" s="162" t="s">
        <v>130</v>
      </c>
      <c r="F3" s="85"/>
      <c r="G3" s="90"/>
    </row>
    <row r="4" spans="1:7" ht="13.5" customHeight="1">
      <c r="A4" s="90"/>
      <c r="B4" s="1472" t="s">
        <v>169</v>
      </c>
      <c r="C4" s="1472"/>
      <c r="D4" s="1472"/>
      <c r="E4" s="162" t="s">
        <v>289</v>
      </c>
      <c r="F4" s="122">
        <v>1</v>
      </c>
      <c r="G4" s="90"/>
    </row>
    <row r="5" spans="1:7" ht="16.5" customHeight="1">
      <c r="A5" s="90"/>
      <c r="B5" s="1472"/>
      <c r="C5" s="1472"/>
      <c r="D5" s="1472"/>
      <c r="E5" s="75" t="s">
        <v>917</v>
      </c>
      <c r="F5" s="123">
        <f ca="1">TODAY()</f>
        <v>42394</v>
      </c>
      <c r="G5" s="90"/>
    </row>
    <row r="6" spans="1:7" ht="16.5" customHeight="1">
      <c r="A6" s="90"/>
      <c r="B6" s="344"/>
      <c r="C6" s="344"/>
      <c r="D6" s="344"/>
      <c r="E6" s="89"/>
      <c r="F6" s="517"/>
      <c r="G6" s="90"/>
    </row>
    <row r="7" spans="1:7" ht="16.5" customHeight="1">
      <c r="A7" s="90"/>
      <c r="B7" s="1493" t="s">
        <v>502</v>
      </c>
      <c r="C7" s="1493"/>
      <c r="D7" s="1493"/>
      <c r="E7" s="1493"/>
      <c r="F7" s="1493"/>
      <c r="G7" s="90"/>
    </row>
    <row r="8" spans="1:7" ht="15.75" customHeight="1">
      <c r="A8" s="90"/>
      <c r="B8" s="109" t="s">
        <v>498</v>
      </c>
      <c r="C8" s="245"/>
      <c r="D8" s="245"/>
      <c r="E8" s="109"/>
      <c r="F8" s="109"/>
      <c r="G8" s="90"/>
    </row>
    <row r="9" spans="1:7" s="33" customFormat="1" ht="6.75" customHeight="1">
      <c r="A9" s="269"/>
      <c r="B9" s="1606" t="s">
        <v>639</v>
      </c>
      <c r="C9" s="1614" t="s">
        <v>346</v>
      </c>
      <c r="D9" s="1607"/>
      <c r="E9" s="1607"/>
      <c r="F9" s="1609" t="s">
        <v>347</v>
      </c>
      <c r="G9" s="269"/>
    </row>
    <row r="10" spans="1:7" s="26" customFormat="1" ht="15.75" customHeight="1">
      <c r="A10" s="270"/>
      <c r="B10" s="1608"/>
      <c r="C10" s="1490"/>
      <c r="D10" s="1490"/>
      <c r="E10" s="1490"/>
      <c r="F10" s="1502"/>
      <c r="G10" s="270"/>
    </row>
    <row r="11" spans="1:7" s="26" customFormat="1" ht="15.75" customHeight="1">
      <c r="A11" s="270"/>
      <c r="B11" s="628"/>
      <c r="C11" s="1693"/>
      <c r="D11" s="1694"/>
      <c r="E11" s="1695"/>
      <c r="F11" s="614"/>
      <c r="G11" s="270"/>
    </row>
    <row r="12" spans="1:7" ht="15.75" customHeight="1">
      <c r="A12" s="90"/>
      <c r="B12" s="629"/>
      <c r="C12" s="1593"/>
      <c r="D12" s="1692"/>
      <c r="E12" s="1594"/>
      <c r="F12" s="619"/>
      <c r="G12" s="90"/>
    </row>
    <row r="13" spans="1:7" ht="15.75" customHeight="1">
      <c r="A13" s="90"/>
      <c r="B13" s="629"/>
      <c r="C13" s="1593"/>
      <c r="D13" s="1692"/>
      <c r="E13" s="1594"/>
      <c r="F13" s="619"/>
      <c r="G13" s="90"/>
    </row>
    <row r="14" spans="1:7" ht="15.75" customHeight="1">
      <c r="A14" s="90"/>
      <c r="B14" s="629"/>
      <c r="C14" s="1593"/>
      <c r="D14" s="1692"/>
      <c r="E14" s="1594"/>
      <c r="F14" s="619"/>
      <c r="G14" s="90"/>
    </row>
    <row r="15" spans="1:7" ht="15.75" customHeight="1">
      <c r="A15" s="90"/>
      <c r="B15" s="629"/>
      <c r="C15" s="1593"/>
      <c r="D15" s="1692"/>
      <c r="E15" s="1594"/>
      <c r="F15" s="619"/>
      <c r="G15" s="90"/>
    </row>
    <row r="16" spans="1:7" ht="15.75" customHeight="1">
      <c r="A16" s="90"/>
      <c r="B16" s="629"/>
      <c r="C16" s="1593"/>
      <c r="D16" s="1692"/>
      <c r="E16" s="1594"/>
      <c r="F16" s="619"/>
      <c r="G16" s="90"/>
    </row>
    <row r="17" spans="1:7" ht="15.75" customHeight="1">
      <c r="A17" s="90"/>
      <c r="B17" s="629"/>
      <c r="C17" s="1593"/>
      <c r="D17" s="1692"/>
      <c r="E17" s="1594"/>
      <c r="F17" s="619"/>
      <c r="G17" s="90"/>
    </row>
    <row r="18" spans="1:7" ht="15.75" customHeight="1">
      <c r="A18" s="90"/>
      <c r="B18" s="629"/>
      <c r="C18" s="1593"/>
      <c r="D18" s="1692"/>
      <c r="E18" s="1594"/>
      <c r="F18" s="619"/>
      <c r="G18" s="90"/>
    </row>
    <row r="19" spans="1:7" ht="15.75" customHeight="1">
      <c r="A19" s="90"/>
      <c r="B19" s="629"/>
      <c r="C19" s="1593"/>
      <c r="D19" s="1692"/>
      <c r="E19" s="1594"/>
      <c r="F19" s="619"/>
      <c r="G19" s="90"/>
    </row>
    <row r="20" spans="1:7" ht="15.75" customHeight="1">
      <c r="A20" s="90"/>
      <c r="B20" s="629"/>
      <c r="C20" s="1593"/>
      <c r="D20" s="1692"/>
      <c r="E20" s="1594"/>
      <c r="F20" s="619"/>
      <c r="G20" s="90"/>
    </row>
    <row r="21" spans="1:7" ht="15.75" customHeight="1">
      <c r="A21" s="90"/>
      <c r="B21" s="629"/>
      <c r="C21" s="1593"/>
      <c r="D21" s="1692"/>
      <c r="E21" s="1594"/>
      <c r="F21" s="619"/>
      <c r="G21" s="90"/>
    </row>
    <row r="22" spans="1:7" ht="15.75" customHeight="1">
      <c r="A22" s="90"/>
      <c r="B22" s="629"/>
      <c r="C22" s="1593"/>
      <c r="D22" s="1692"/>
      <c r="E22" s="1594"/>
      <c r="F22" s="619"/>
      <c r="G22" s="90"/>
    </row>
    <row r="23" spans="1:7" ht="15.75" customHeight="1">
      <c r="A23" s="90"/>
      <c r="B23" s="629"/>
      <c r="C23" s="1593"/>
      <c r="D23" s="1692"/>
      <c r="E23" s="1594"/>
      <c r="F23" s="619"/>
      <c r="G23" s="90"/>
    </row>
    <row r="24" spans="1:7" ht="15.75" customHeight="1">
      <c r="A24" s="90"/>
      <c r="B24" s="629"/>
      <c r="C24" s="1593"/>
      <c r="D24" s="1692"/>
      <c r="E24" s="1594"/>
      <c r="F24" s="619"/>
      <c r="G24" s="90"/>
    </row>
    <row r="25" spans="1:7" ht="15.75" customHeight="1">
      <c r="A25" s="90"/>
      <c r="B25" s="629"/>
      <c r="C25" s="1593"/>
      <c r="D25" s="1692"/>
      <c r="E25" s="1594"/>
      <c r="F25" s="619"/>
      <c r="G25" s="90"/>
    </row>
    <row r="26" spans="1:7" ht="15.75" customHeight="1">
      <c r="A26" s="90"/>
      <c r="B26" s="629"/>
      <c r="C26" s="1593"/>
      <c r="D26" s="1692"/>
      <c r="E26" s="1594"/>
      <c r="F26" s="619"/>
      <c r="G26" s="90"/>
    </row>
    <row r="27" spans="1:7" ht="15.75" customHeight="1">
      <c r="A27" s="90"/>
      <c r="B27" s="629"/>
      <c r="C27" s="1593"/>
      <c r="D27" s="1692"/>
      <c r="E27" s="1594"/>
      <c r="F27" s="619"/>
      <c r="G27" s="90"/>
    </row>
    <row r="28" spans="1:7" ht="15.75" customHeight="1">
      <c r="A28" s="90"/>
      <c r="B28" s="629"/>
      <c r="C28" s="1593"/>
      <c r="D28" s="1692"/>
      <c r="E28" s="1594"/>
      <c r="F28" s="619"/>
      <c r="G28" s="90"/>
    </row>
    <row r="29" spans="1:7" ht="15.75" customHeight="1">
      <c r="A29" s="90"/>
      <c r="B29" s="629"/>
      <c r="C29" s="1593"/>
      <c r="D29" s="1692"/>
      <c r="E29" s="1594"/>
      <c r="F29" s="619"/>
      <c r="G29" s="90"/>
    </row>
    <row r="30" spans="1:7" ht="15.75" customHeight="1">
      <c r="A30" s="90"/>
      <c r="B30" s="629"/>
      <c r="C30" s="1593"/>
      <c r="D30" s="1692"/>
      <c r="E30" s="1594"/>
      <c r="F30" s="619"/>
      <c r="G30" s="90"/>
    </row>
    <row r="31" spans="1:7" ht="15.75" customHeight="1">
      <c r="A31" s="90"/>
      <c r="B31" s="629"/>
      <c r="C31" s="1593"/>
      <c r="D31" s="1692"/>
      <c r="E31" s="1594"/>
      <c r="F31" s="619"/>
      <c r="G31" s="90"/>
    </row>
    <row r="32" spans="1:7" ht="15.75" customHeight="1">
      <c r="A32" s="90"/>
      <c r="B32" s="629"/>
      <c r="C32" s="1593"/>
      <c r="D32" s="1692"/>
      <c r="E32" s="1594"/>
      <c r="F32" s="619"/>
      <c r="G32" s="90"/>
    </row>
    <row r="33" spans="1:7" ht="15.75" customHeight="1">
      <c r="A33" s="90"/>
      <c r="B33" s="629"/>
      <c r="C33" s="1593"/>
      <c r="D33" s="1692"/>
      <c r="E33" s="1594"/>
      <c r="F33" s="619"/>
      <c r="G33" s="90"/>
    </row>
    <row r="34" spans="1:7" ht="15.75" customHeight="1">
      <c r="A34" s="90"/>
      <c r="B34" s="629"/>
      <c r="C34" s="1593"/>
      <c r="D34" s="1692"/>
      <c r="E34" s="1594"/>
      <c r="F34" s="619"/>
      <c r="G34" s="90"/>
    </row>
    <row r="35" spans="1:7" ht="15.75" customHeight="1">
      <c r="A35" s="90"/>
      <c r="B35" s="630"/>
      <c r="C35" s="1593"/>
      <c r="D35" s="1692"/>
      <c r="E35" s="1594"/>
      <c r="F35" s="631"/>
      <c r="G35" s="90"/>
    </row>
    <row r="36" spans="1:7" ht="15.75" customHeight="1">
      <c r="A36" s="90"/>
      <c r="B36" s="267"/>
      <c r="C36" s="267"/>
      <c r="D36" s="267"/>
      <c r="E36" s="513" t="s">
        <v>300</v>
      </c>
      <c r="F36" s="145">
        <f>SUM(F11:F35)</f>
        <v>0</v>
      </c>
      <c r="G36" s="90"/>
    </row>
    <row r="37" spans="1:7" ht="15.75" customHeight="1">
      <c r="A37" s="90"/>
      <c r="B37" s="400"/>
      <c r="C37" s="400"/>
      <c r="D37" s="400"/>
      <c r="E37" s="632" t="s">
        <v>164</v>
      </c>
      <c r="F37" s="174"/>
      <c r="G37" s="90"/>
    </row>
    <row r="38" spans="1:7" ht="15.75" customHeight="1">
      <c r="A38" s="90"/>
      <c r="B38" s="400"/>
      <c r="C38" s="400"/>
      <c r="D38" s="400"/>
      <c r="E38" s="632" t="s">
        <v>500</v>
      </c>
      <c r="F38" s="145">
        <f>F36-F37</f>
        <v>0</v>
      </c>
      <c r="G38" s="90"/>
    </row>
    <row r="39" spans="1:7" ht="15.75" customHeight="1">
      <c r="A39" s="90"/>
      <c r="B39" s="89"/>
      <c r="C39" s="549"/>
      <c r="D39" s="89"/>
      <c r="E39" s="89"/>
      <c r="F39" s="89"/>
      <c r="G39" s="90"/>
    </row>
    <row r="40" ht="15.75" customHeight="1">
      <c r="F40" s="24"/>
    </row>
  </sheetData>
  <sheetProtection/>
  <mergeCells count="31">
    <mergeCell ref="B2:D3"/>
    <mergeCell ref="B4:D5"/>
    <mergeCell ref="B7:F7"/>
    <mergeCell ref="B9:B10"/>
    <mergeCell ref="C9:E10"/>
    <mergeCell ref="F9:F10"/>
    <mergeCell ref="C15:E15"/>
    <mergeCell ref="C16:E16"/>
    <mergeCell ref="C17:E17"/>
    <mergeCell ref="C18:E18"/>
    <mergeCell ref="C11:E11"/>
    <mergeCell ref="C12:E12"/>
    <mergeCell ref="C13:E13"/>
    <mergeCell ref="C14:E14"/>
    <mergeCell ref="C23:E23"/>
    <mergeCell ref="C24:E24"/>
    <mergeCell ref="C25:E25"/>
    <mergeCell ref="C26:E26"/>
    <mergeCell ref="C19:E19"/>
    <mergeCell ref="C20:E20"/>
    <mergeCell ref="C21:E21"/>
    <mergeCell ref="C22:E22"/>
    <mergeCell ref="C27:E27"/>
    <mergeCell ref="C28:E28"/>
    <mergeCell ref="C35:E35"/>
    <mergeCell ref="C29:E29"/>
    <mergeCell ref="C30:E30"/>
    <mergeCell ref="C31:E31"/>
    <mergeCell ref="C32:E32"/>
    <mergeCell ref="C33:E33"/>
    <mergeCell ref="C34:E34"/>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43.xml><?xml version="1.0" encoding="utf-8"?>
<worksheet xmlns="http://schemas.openxmlformats.org/spreadsheetml/2006/main" xmlns:r="http://schemas.openxmlformats.org/officeDocument/2006/relationships">
  <sheetPr>
    <pageSetUpPr fitToPage="1"/>
  </sheetPr>
  <dimension ref="A1:H54"/>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21.140625" style="23" customWidth="1"/>
    <col min="3" max="3" width="9.8515625" style="23" customWidth="1"/>
    <col min="4" max="4" width="18.421875" style="23" customWidth="1"/>
    <col min="5" max="5" width="16.421875" style="23" customWidth="1"/>
    <col min="6" max="6" width="15.57421875" style="23" customWidth="1"/>
    <col min="7" max="7" width="17.421875" style="23" customWidth="1"/>
    <col min="8" max="16384" width="9.140625" style="23" customWidth="1"/>
  </cols>
  <sheetData>
    <row r="1" spans="1:8" ht="15.75" customHeight="1">
      <c r="A1" s="90"/>
      <c r="B1" s="90"/>
      <c r="C1" s="90"/>
      <c r="D1" s="90"/>
      <c r="E1" s="90"/>
      <c r="F1" s="739"/>
      <c r="G1" s="90"/>
      <c r="H1" s="90"/>
    </row>
    <row r="2" spans="1:8" ht="27.75" customHeight="1">
      <c r="A2" s="90"/>
      <c r="B2" s="1379" t="s">
        <v>285</v>
      </c>
      <c r="C2" s="1379"/>
      <c r="D2" s="1379"/>
      <c r="E2" s="1379"/>
      <c r="F2" s="546" t="s">
        <v>287</v>
      </c>
      <c r="G2" s="257"/>
      <c r="H2" s="90"/>
    </row>
    <row r="3" spans="1:8" ht="22.5" customHeight="1">
      <c r="A3" s="90"/>
      <c r="B3" s="1379"/>
      <c r="C3" s="1379"/>
      <c r="D3" s="1379"/>
      <c r="E3" s="1379"/>
      <c r="F3" s="547" t="s">
        <v>130</v>
      </c>
      <c r="G3" s="85"/>
      <c r="H3" s="90"/>
    </row>
    <row r="4" spans="1:8" ht="18" customHeight="1">
      <c r="A4" s="90"/>
      <c r="B4" s="1420" t="s">
        <v>504</v>
      </c>
      <c r="C4" s="1420"/>
      <c r="D4" s="1420"/>
      <c r="E4" s="1420"/>
      <c r="F4" s="547" t="s">
        <v>289</v>
      </c>
      <c r="G4" s="122">
        <v>1</v>
      </c>
      <c r="H4" s="90"/>
    </row>
    <row r="5" spans="1:8" ht="16.5" customHeight="1">
      <c r="A5" s="90"/>
      <c r="B5" s="1420" t="s">
        <v>505</v>
      </c>
      <c r="C5" s="1420"/>
      <c r="D5" s="1420"/>
      <c r="E5" s="1420"/>
      <c r="F5" s="229" t="s">
        <v>917</v>
      </c>
      <c r="G5" s="123">
        <f ca="1">TODAY()</f>
        <v>42394</v>
      </c>
      <c r="H5" s="90"/>
    </row>
    <row r="6" spans="1:8" ht="16.5" customHeight="1">
      <c r="A6" s="90"/>
      <c r="B6" s="344"/>
      <c r="C6" s="344"/>
      <c r="D6" s="344"/>
      <c r="E6" s="89"/>
      <c r="F6" s="517"/>
      <c r="G6" s="90"/>
      <c r="H6" s="90"/>
    </row>
    <row r="7" spans="1:8" ht="35.25" customHeight="1">
      <c r="A7" s="90"/>
      <c r="B7" s="1493" t="s">
        <v>871</v>
      </c>
      <c r="C7" s="1493"/>
      <c r="D7" s="1493"/>
      <c r="E7" s="1493"/>
      <c r="F7" s="1493"/>
      <c r="G7" s="1493"/>
      <c r="H7" s="90"/>
    </row>
    <row r="8" spans="1:8" ht="15.75" customHeight="1">
      <c r="A8" s="90"/>
      <c r="B8" s="109" t="s">
        <v>506</v>
      </c>
      <c r="C8" s="245"/>
      <c r="D8" s="245"/>
      <c r="E8" s="245"/>
      <c r="F8" s="109"/>
      <c r="G8" s="109"/>
      <c r="H8" s="90"/>
    </row>
    <row r="9" spans="1:8" s="33" customFormat="1" ht="15.75" customHeight="1">
      <c r="A9" s="269"/>
      <c r="B9" s="1494" t="s">
        <v>1008</v>
      </c>
      <c r="C9" s="1488" t="s">
        <v>1009</v>
      </c>
      <c r="D9" s="1488" t="s">
        <v>179</v>
      </c>
      <c r="E9" s="1488" t="s">
        <v>608</v>
      </c>
      <c r="F9" s="1488" t="s">
        <v>180</v>
      </c>
      <c r="G9" s="1500" t="s">
        <v>182</v>
      </c>
      <c r="H9" s="269"/>
    </row>
    <row r="10" spans="1:8" s="26" customFormat="1" ht="15.75" customHeight="1">
      <c r="A10" s="270"/>
      <c r="B10" s="1496"/>
      <c r="C10" s="1696"/>
      <c r="D10" s="1489"/>
      <c r="E10" s="1489"/>
      <c r="F10" s="1489"/>
      <c r="G10" s="1501"/>
      <c r="H10" s="270"/>
    </row>
    <row r="11" spans="1:8" s="26" customFormat="1" ht="15.75" customHeight="1">
      <c r="A11" s="270"/>
      <c r="B11" s="1496"/>
      <c r="C11" s="1696"/>
      <c r="D11" s="1489"/>
      <c r="E11" s="1489"/>
      <c r="F11" s="1489"/>
      <c r="G11" s="1501"/>
      <c r="H11" s="270"/>
    </row>
    <row r="12" spans="1:8" ht="15.75" customHeight="1">
      <c r="A12" s="90"/>
      <c r="B12" s="1498"/>
      <c r="C12" s="1604"/>
      <c r="D12" s="1490"/>
      <c r="E12" s="1490"/>
      <c r="F12" s="1490"/>
      <c r="G12" s="1502"/>
      <c r="H12" s="90"/>
    </row>
    <row r="13" spans="1:8" ht="15.75" customHeight="1">
      <c r="A13" s="90"/>
      <c r="B13" s="609"/>
      <c r="C13" s="610"/>
      <c r="D13" s="611"/>
      <c r="E13" s="612"/>
      <c r="F13" s="740">
        <f aca="true" t="shared" si="0" ref="F13:F24">D13*E13</f>
        <v>0</v>
      </c>
      <c r="G13" s="614"/>
      <c r="H13" s="90"/>
    </row>
    <row r="14" spans="1:8" ht="15.75" customHeight="1">
      <c r="A14" s="90"/>
      <c r="B14" s="615"/>
      <c r="C14" s="616"/>
      <c r="D14" s="617"/>
      <c r="E14" s="618"/>
      <c r="F14" s="741">
        <f t="shared" si="0"/>
        <v>0</v>
      </c>
      <c r="G14" s="619"/>
      <c r="H14" s="90"/>
    </row>
    <row r="15" spans="1:8" ht="15.75" customHeight="1">
      <c r="A15" s="90"/>
      <c r="B15" s="615"/>
      <c r="C15" s="616"/>
      <c r="D15" s="617"/>
      <c r="E15" s="618"/>
      <c r="F15" s="741">
        <f t="shared" si="0"/>
        <v>0</v>
      </c>
      <c r="G15" s="619"/>
      <c r="H15" s="90"/>
    </row>
    <row r="16" spans="1:8" ht="15.75" customHeight="1">
      <c r="A16" s="90"/>
      <c r="B16" s="615"/>
      <c r="C16" s="616"/>
      <c r="D16" s="617"/>
      <c r="E16" s="618"/>
      <c r="F16" s="741">
        <f t="shared" si="0"/>
        <v>0</v>
      </c>
      <c r="G16" s="619"/>
      <c r="H16" s="90"/>
    </row>
    <row r="17" spans="1:8" ht="15.75" customHeight="1">
      <c r="A17" s="90"/>
      <c r="B17" s="615"/>
      <c r="C17" s="616"/>
      <c r="D17" s="617"/>
      <c r="E17" s="618"/>
      <c r="F17" s="741">
        <f t="shared" si="0"/>
        <v>0</v>
      </c>
      <c r="G17" s="619"/>
      <c r="H17" s="90"/>
    </row>
    <row r="18" spans="1:8" ht="15.75" customHeight="1">
      <c r="A18" s="90"/>
      <c r="B18" s="615"/>
      <c r="C18" s="616"/>
      <c r="D18" s="617"/>
      <c r="E18" s="618"/>
      <c r="F18" s="741">
        <f t="shared" si="0"/>
        <v>0</v>
      </c>
      <c r="G18" s="619"/>
      <c r="H18" s="90"/>
    </row>
    <row r="19" spans="1:8" ht="15.75" customHeight="1">
      <c r="A19" s="90"/>
      <c r="B19" s="615"/>
      <c r="C19" s="616"/>
      <c r="D19" s="617"/>
      <c r="E19" s="618"/>
      <c r="F19" s="741">
        <f t="shared" si="0"/>
        <v>0</v>
      </c>
      <c r="G19" s="619"/>
      <c r="H19" s="90"/>
    </row>
    <row r="20" spans="1:8" ht="15.75" customHeight="1">
      <c r="A20" s="90"/>
      <c r="B20" s="615"/>
      <c r="C20" s="616"/>
      <c r="D20" s="617"/>
      <c r="E20" s="618"/>
      <c r="F20" s="741">
        <f t="shared" si="0"/>
        <v>0</v>
      </c>
      <c r="G20" s="619"/>
      <c r="H20" s="90"/>
    </row>
    <row r="21" spans="1:8" ht="15.75" customHeight="1">
      <c r="A21" s="90"/>
      <c r="B21" s="615"/>
      <c r="C21" s="616"/>
      <c r="D21" s="617"/>
      <c r="E21" s="618"/>
      <c r="F21" s="741">
        <f t="shared" si="0"/>
        <v>0</v>
      </c>
      <c r="G21" s="619"/>
      <c r="H21" s="90"/>
    </row>
    <row r="22" spans="1:8" ht="15.75" customHeight="1">
      <c r="A22" s="90"/>
      <c r="B22" s="615"/>
      <c r="C22" s="616"/>
      <c r="D22" s="617"/>
      <c r="E22" s="618"/>
      <c r="F22" s="741">
        <f t="shared" si="0"/>
        <v>0</v>
      </c>
      <c r="G22" s="619"/>
      <c r="H22" s="90"/>
    </row>
    <row r="23" spans="1:8" ht="15.75" customHeight="1">
      <c r="A23" s="90"/>
      <c r="B23" s="615"/>
      <c r="C23" s="616"/>
      <c r="D23" s="617"/>
      <c r="E23" s="618"/>
      <c r="F23" s="741">
        <f t="shared" si="0"/>
        <v>0</v>
      </c>
      <c r="G23" s="619"/>
      <c r="H23" s="90"/>
    </row>
    <row r="24" spans="1:8" ht="15.75" customHeight="1">
      <c r="A24" s="90"/>
      <c r="B24" s="620"/>
      <c r="C24" s="621"/>
      <c r="D24" s="622"/>
      <c r="E24" s="623"/>
      <c r="F24" s="741">
        <f t="shared" si="0"/>
        <v>0</v>
      </c>
      <c r="G24" s="619"/>
      <c r="H24" s="90"/>
    </row>
    <row r="25" spans="1:8" ht="15.75" customHeight="1">
      <c r="A25" s="90"/>
      <c r="B25" s="90"/>
      <c r="C25" s="118"/>
      <c r="D25" s="119" t="s">
        <v>345</v>
      </c>
      <c r="E25" s="118"/>
      <c r="F25" s="372">
        <f>SUM(F13:F24)</f>
        <v>0</v>
      </c>
      <c r="G25" s="82">
        <f>SUM(G13:G24)</f>
        <v>0</v>
      </c>
      <c r="H25" s="90"/>
    </row>
    <row r="26" spans="1:8" ht="15.75" customHeight="1">
      <c r="A26" s="90"/>
      <c r="B26" s="90"/>
      <c r="C26" s="89"/>
      <c r="D26" s="427" t="s">
        <v>165</v>
      </c>
      <c r="E26" s="89"/>
      <c r="F26" s="169"/>
      <c r="G26" s="116"/>
      <c r="H26" s="90"/>
    </row>
    <row r="27" spans="1:8" ht="15.75" customHeight="1">
      <c r="A27" s="90"/>
      <c r="B27" s="90"/>
      <c r="C27" s="89"/>
      <c r="D27" s="427" t="s">
        <v>509</v>
      </c>
      <c r="E27" s="89"/>
      <c r="F27" s="625">
        <f>F25-F26</f>
        <v>0</v>
      </c>
      <c r="G27" s="626">
        <f>G25-G26</f>
        <v>0</v>
      </c>
      <c r="H27" s="90"/>
    </row>
    <row r="28" spans="1:8" ht="15.75" customHeight="1">
      <c r="A28" s="90"/>
      <c r="B28" s="89"/>
      <c r="C28" s="242"/>
      <c r="D28" s="242"/>
      <c r="E28" s="242"/>
      <c r="F28" s="242"/>
      <c r="G28" s="89"/>
      <c r="H28" s="90"/>
    </row>
    <row r="29" spans="1:8" ht="15.75" customHeight="1">
      <c r="A29" s="90"/>
      <c r="B29" s="90"/>
      <c r="C29" s="326"/>
      <c r="D29" s="326"/>
      <c r="E29" s="326"/>
      <c r="F29" s="242"/>
      <c r="G29" s="90"/>
      <c r="H29" s="90"/>
    </row>
    <row r="30" spans="1:8" ht="15.75" customHeight="1">
      <c r="A30" s="90"/>
      <c r="B30" s="90"/>
      <c r="C30" s="326"/>
      <c r="D30" s="326"/>
      <c r="E30" s="326"/>
      <c r="F30" s="242"/>
      <c r="G30" s="90"/>
      <c r="H30" s="90"/>
    </row>
    <row r="31" spans="2:5" ht="15.75" customHeight="1">
      <c r="B31" s="18"/>
      <c r="C31" s="18"/>
      <c r="D31" s="18"/>
      <c r="E31" s="19"/>
    </row>
    <row r="32" spans="2:5" ht="15.75" customHeight="1">
      <c r="B32" s="18"/>
      <c r="C32" s="18"/>
      <c r="D32" s="18"/>
      <c r="E32" s="19"/>
    </row>
    <row r="33" spans="2:5" ht="15.75" customHeight="1">
      <c r="B33" s="18"/>
      <c r="C33" s="18"/>
      <c r="D33" s="18"/>
      <c r="E33" s="19"/>
    </row>
    <row r="34" spans="2:5" ht="15.75" customHeight="1">
      <c r="B34" s="18"/>
      <c r="C34" s="18"/>
      <c r="D34" s="18"/>
      <c r="E34" s="19"/>
    </row>
    <row r="35" spans="2:5" ht="15.75" customHeight="1">
      <c r="B35" s="18"/>
      <c r="C35" s="18"/>
      <c r="D35" s="18"/>
      <c r="E35" s="19"/>
    </row>
    <row r="36" spans="2:5" ht="15.75" customHeight="1">
      <c r="B36" s="18"/>
      <c r="C36" s="18"/>
      <c r="D36" s="18"/>
      <c r="E36" s="19"/>
    </row>
    <row r="37" spans="2:5" ht="15.75" customHeight="1">
      <c r="B37" s="18"/>
      <c r="C37" s="18"/>
      <c r="D37" s="18"/>
      <c r="E37" s="18"/>
    </row>
    <row r="38" spans="2:5" ht="15.75" customHeight="1">
      <c r="B38" s="18"/>
      <c r="C38" s="18"/>
      <c r="D38" s="18"/>
      <c r="E38" s="18"/>
    </row>
    <row r="39" spans="2:5" ht="15.75" customHeight="1">
      <c r="B39" s="18"/>
      <c r="C39" s="18"/>
      <c r="D39" s="18"/>
      <c r="E39" s="18"/>
    </row>
    <row r="40" spans="2:5" ht="15.75" customHeight="1">
      <c r="B40" s="18"/>
      <c r="C40" s="18"/>
      <c r="D40" s="18"/>
      <c r="E40" s="18"/>
    </row>
    <row r="41" spans="2:5" ht="15.75" customHeight="1">
      <c r="B41" s="18"/>
      <c r="C41" s="18"/>
      <c r="D41" s="18"/>
      <c r="E41" s="18"/>
    </row>
    <row r="42" spans="2:5" ht="15.75" customHeight="1">
      <c r="B42" s="18"/>
      <c r="C42" s="18"/>
      <c r="D42" s="18"/>
      <c r="E42" s="18"/>
    </row>
    <row r="43" spans="2:5" ht="15.75" customHeight="1">
      <c r="B43" s="18"/>
      <c r="C43" s="18"/>
      <c r="D43" s="18"/>
      <c r="E43" s="18"/>
    </row>
    <row r="44" spans="2:5" ht="15.75" customHeight="1">
      <c r="B44" s="18"/>
      <c r="C44" s="18"/>
      <c r="D44" s="18"/>
      <c r="E44" s="18"/>
    </row>
    <row r="45" spans="2:5" ht="15.75" customHeight="1">
      <c r="B45" s="18"/>
      <c r="C45" s="18"/>
      <c r="D45" s="18"/>
      <c r="E45" s="18"/>
    </row>
    <row r="46" spans="2:5" ht="15.75" customHeight="1">
      <c r="B46" s="18"/>
      <c r="C46" s="18"/>
      <c r="D46" s="18"/>
      <c r="E46" s="18"/>
    </row>
    <row r="47" spans="2:5" ht="15.75" customHeight="1">
      <c r="B47" s="18"/>
      <c r="C47" s="18"/>
      <c r="D47" s="18"/>
      <c r="E47" s="18"/>
    </row>
    <row r="48" spans="2:5" ht="15.75" customHeight="1">
      <c r="B48" s="18"/>
      <c r="C48" s="18"/>
      <c r="D48" s="18"/>
      <c r="E48" s="18"/>
    </row>
    <row r="49" spans="2:5" ht="15.75" customHeight="1">
      <c r="B49" s="18"/>
      <c r="C49" s="18"/>
      <c r="D49" s="18"/>
      <c r="E49" s="18"/>
    </row>
    <row r="50" spans="2:5" ht="15.75" customHeight="1">
      <c r="B50" s="18"/>
      <c r="C50" s="18"/>
      <c r="D50" s="18"/>
      <c r="E50" s="18"/>
    </row>
    <row r="51" spans="2:5" ht="15.75" customHeight="1">
      <c r="B51" s="18"/>
      <c r="C51" s="18"/>
      <c r="D51" s="18"/>
      <c r="E51" s="18"/>
    </row>
    <row r="52" spans="2:5" ht="15.75" customHeight="1">
      <c r="B52" s="18"/>
      <c r="C52" s="18"/>
      <c r="D52" s="18"/>
      <c r="E52" s="18"/>
    </row>
    <row r="53" spans="2:5" ht="15.75" customHeight="1">
      <c r="B53" s="18"/>
      <c r="C53" s="18"/>
      <c r="D53" s="18"/>
      <c r="E53" s="18"/>
    </row>
    <row r="54" spans="2:5" ht="15.75" customHeight="1">
      <c r="B54" s="18"/>
      <c r="C54" s="18"/>
      <c r="D54" s="18"/>
      <c r="E54" s="18"/>
    </row>
  </sheetData>
  <sheetProtection/>
  <mergeCells count="10">
    <mergeCell ref="B2:E3"/>
    <mergeCell ref="B4:E4"/>
    <mergeCell ref="B5:E5"/>
    <mergeCell ref="B7:G7"/>
    <mergeCell ref="G9:G12"/>
    <mergeCell ref="D9:D12"/>
    <mergeCell ref="C9:C12"/>
    <mergeCell ref="B9:B12"/>
    <mergeCell ref="E9:E12"/>
    <mergeCell ref="F9:F12"/>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7" r:id="rId1"/>
</worksheet>
</file>

<file path=xl/worksheets/sheet44.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18.140625" style="23" customWidth="1"/>
    <col min="3" max="3" width="11.7109375" style="23" customWidth="1"/>
    <col min="4" max="4" width="32.8515625" style="23" customWidth="1"/>
    <col min="5" max="5" width="13.7109375" style="23" customWidth="1"/>
    <col min="6" max="6" width="15.7109375" style="23" customWidth="1"/>
    <col min="7" max="7" width="2.7109375" style="23" customWidth="1"/>
    <col min="8" max="16384" width="9.140625" style="23" customWidth="1"/>
  </cols>
  <sheetData>
    <row r="1" spans="1:7" ht="15.75" customHeight="1">
      <c r="A1" s="90"/>
      <c r="B1" s="90"/>
      <c r="C1" s="90"/>
      <c r="D1" s="90"/>
      <c r="E1" s="255"/>
      <c r="F1" s="90"/>
      <c r="G1" s="90"/>
    </row>
    <row r="2" spans="1:7" ht="27.75" customHeight="1">
      <c r="A2" s="90"/>
      <c r="B2" s="1379" t="s">
        <v>285</v>
      </c>
      <c r="C2" s="1379"/>
      <c r="D2" s="1379"/>
      <c r="E2" s="256" t="s">
        <v>287</v>
      </c>
      <c r="F2" s="257"/>
      <c r="G2" s="90"/>
    </row>
    <row r="3" spans="1:7" ht="22.5" customHeight="1">
      <c r="A3" s="90"/>
      <c r="B3" s="1379"/>
      <c r="C3" s="1379"/>
      <c r="D3" s="1379"/>
      <c r="E3" s="162" t="s">
        <v>130</v>
      </c>
      <c r="F3" s="85"/>
      <c r="G3" s="90"/>
    </row>
    <row r="4" spans="1:7" ht="13.5" customHeight="1">
      <c r="A4" s="90"/>
      <c r="B4" s="1472" t="s">
        <v>168</v>
      </c>
      <c r="C4" s="1472"/>
      <c r="D4" s="1472"/>
      <c r="E4" s="162" t="s">
        <v>289</v>
      </c>
      <c r="F4" s="122">
        <v>1</v>
      </c>
      <c r="G4" s="90"/>
    </row>
    <row r="5" spans="1:7" ht="16.5" customHeight="1">
      <c r="A5" s="90"/>
      <c r="B5" s="1472"/>
      <c r="C5" s="1472"/>
      <c r="D5" s="1472"/>
      <c r="E5" s="75" t="s">
        <v>917</v>
      </c>
      <c r="F5" s="123">
        <f ca="1">TODAY()</f>
        <v>42394</v>
      </c>
      <c r="G5" s="90"/>
    </row>
    <row r="6" spans="1:7" ht="16.5" customHeight="1">
      <c r="A6" s="90"/>
      <c r="B6" s="344"/>
      <c r="C6" s="344"/>
      <c r="D6" s="344"/>
      <c r="E6" s="89"/>
      <c r="F6" s="517"/>
      <c r="G6" s="90"/>
    </row>
    <row r="7" spans="1:7" ht="16.5" customHeight="1">
      <c r="A7" s="90"/>
      <c r="B7" s="1493" t="s">
        <v>497</v>
      </c>
      <c r="C7" s="1493"/>
      <c r="D7" s="1493"/>
      <c r="E7" s="1493"/>
      <c r="F7" s="1493"/>
      <c r="G7" s="90"/>
    </row>
    <row r="8" spans="1:7" ht="15.75" customHeight="1">
      <c r="A8" s="90"/>
      <c r="B8" s="742" t="s">
        <v>498</v>
      </c>
      <c r="C8" s="398"/>
      <c r="D8" s="398"/>
      <c r="E8" s="742"/>
      <c r="F8" s="742"/>
      <c r="G8" s="90"/>
    </row>
    <row r="9" spans="1:7" s="33" customFormat="1" ht="6.75" customHeight="1">
      <c r="A9" s="269"/>
      <c r="B9" s="1606" t="s">
        <v>639</v>
      </c>
      <c r="C9" s="1614" t="s">
        <v>346</v>
      </c>
      <c r="D9" s="1699"/>
      <c r="E9" s="1699"/>
      <c r="F9" s="1609" t="s">
        <v>347</v>
      </c>
      <c r="G9" s="269"/>
    </row>
    <row r="10" spans="1:7" s="26" customFormat="1" ht="15.75" customHeight="1">
      <c r="A10" s="270"/>
      <c r="B10" s="1698"/>
      <c r="C10" s="1523"/>
      <c r="D10" s="1523"/>
      <c r="E10" s="1523"/>
      <c r="F10" s="1700"/>
      <c r="G10" s="270"/>
    </row>
    <row r="11" spans="1:7" s="26" customFormat="1" ht="15.75" customHeight="1">
      <c r="A11" s="270"/>
      <c r="B11" s="418"/>
      <c r="C11" s="1697"/>
      <c r="D11" s="1697"/>
      <c r="E11" s="1697"/>
      <c r="F11" s="614"/>
      <c r="G11" s="270"/>
    </row>
    <row r="12" spans="1:7" ht="15.75" customHeight="1">
      <c r="A12" s="90"/>
      <c r="B12" s="419"/>
      <c r="C12" s="1599"/>
      <c r="D12" s="1599"/>
      <c r="E12" s="1599"/>
      <c r="F12" s="619"/>
      <c r="G12" s="90"/>
    </row>
    <row r="13" spans="1:7" ht="15.75" customHeight="1">
      <c r="A13" s="90"/>
      <c r="B13" s="419"/>
      <c r="C13" s="1599"/>
      <c r="D13" s="1599"/>
      <c r="E13" s="1599"/>
      <c r="F13" s="619"/>
      <c r="G13" s="90"/>
    </row>
    <row r="14" spans="1:7" ht="15.75" customHeight="1">
      <c r="A14" s="90"/>
      <c r="B14" s="419"/>
      <c r="C14" s="1599"/>
      <c r="D14" s="1599"/>
      <c r="E14" s="1599"/>
      <c r="F14" s="619"/>
      <c r="G14" s="90"/>
    </row>
    <row r="15" spans="1:7" ht="15.75" customHeight="1">
      <c r="A15" s="90"/>
      <c r="B15" s="419"/>
      <c r="C15" s="1599"/>
      <c r="D15" s="1599"/>
      <c r="E15" s="1599"/>
      <c r="F15" s="619"/>
      <c r="G15" s="90"/>
    </row>
    <row r="16" spans="1:7" ht="15.75" customHeight="1">
      <c r="A16" s="90"/>
      <c r="B16" s="419"/>
      <c r="C16" s="1599"/>
      <c r="D16" s="1599"/>
      <c r="E16" s="1599"/>
      <c r="F16" s="619"/>
      <c r="G16" s="90"/>
    </row>
    <row r="17" spans="1:7" ht="15.75" customHeight="1">
      <c r="A17" s="90"/>
      <c r="B17" s="419"/>
      <c r="C17" s="1599"/>
      <c r="D17" s="1599"/>
      <c r="E17" s="1599"/>
      <c r="F17" s="619"/>
      <c r="G17" s="90"/>
    </row>
    <row r="18" spans="1:7" ht="15.75" customHeight="1">
      <c r="A18" s="90"/>
      <c r="B18" s="419"/>
      <c r="C18" s="1599"/>
      <c r="D18" s="1599"/>
      <c r="E18" s="1599"/>
      <c r="F18" s="619"/>
      <c r="G18" s="90"/>
    </row>
    <row r="19" spans="1:7" ht="15.75" customHeight="1">
      <c r="A19" s="90"/>
      <c r="B19" s="419"/>
      <c r="C19" s="1599"/>
      <c r="D19" s="1599"/>
      <c r="E19" s="1599"/>
      <c r="F19" s="619"/>
      <c r="G19" s="90"/>
    </row>
    <row r="20" spans="1:7" ht="15.75" customHeight="1">
      <c r="A20" s="90"/>
      <c r="B20" s="419"/>
      <c r="C20" s="1599"/>
      <c r="D20" s="1599"/>
      <c r="E20" s="1599"/>
      <c r="F20" s="619"/>
      <c r="G20" s="90"/>
    </row>
    <row r="21" spans="1:7" ht="15.75" customHeight="1">
      <c r="A21" s="90"/>
      <c r="B21" s="419"/>
      <c r="C21" s="1599"/>
      <c r="D21" s="1599"/>
      <c r="E21" s="1599"/>
      <c r="F21" s="619"/>
      <c r="G21" s="90"/>
    </row>
    <row r="22" spans="1:7" ht="15.75" customHeight="1">
      <c r="A22" s="90"/>
      <c r="B22" s="419"/>
      <c r="C22" s="1599"/>
      <c r="D22" s="1599"/>
      <c r="E22" s="1599"/>
      <c r="F22" s="619"/>
      <c r="G22" s="90"/>
    </row>
    <row r="23" spans="1:7" ht="15.75" customHeight="1">
      <c r="A23" s="90"/>
      <c r="B23" s="419"/>
      <c r="C23" s="1599"/>
      <c r="D23" s="1599"/>
      <c r="E23" s="1599"/>
      <c r="F23" s="619"/>
      <c r="G23" s="90"/>
    </row>
    <row r="24" spans="1:7" ht="15.75" customHeight="1">
      <c r="A24" s="90"/>
      <c r="B24" s="419"/>
      <c r="C24" s="1599"/>
      <c r="D24" s="1599"/>
      <c r="E24" s="1599"/>
      <c r="F24" s="619"/>
      <c r="G24" s="90"/>
    </row>
    <row r="25" spans="1:7" ht="15.75" customHeight="1">
      <c r="A25" s="90"/>
      <c r="B25" s="419"/>
      <c r="C25" s="1599"/>
      <c r="D25" s="1599"/>
      <c r="E25" s="1599"/>
      <c r="F25" s="619"/>
      <c r="G25" s="90"/>
    </row>
    <row r="26" spans="1:7" ht="15.75" customHeight="1">
      <c r="A26" s="90"/>
      <c r="B26" s="419"/>
      <c r="C26" s="1599"/>
      <c r="D26" s="1599"/>
      <c r="E26" s="1599"/>
      <c r="F26" s="619"/>
      <c r="G26" s="90"/>
    </row>
    <row r="27" spans="1:7" ht="15.75" customHeight="1">
      <c r="A27" s="90"/>
      <c r="B27" s="419"/>
      <c r="C27" s="1599"/>
      <c r="D27" s="1599"/>
      <c r="E27" s="1599"/>
      <c r="F27" s="619"/>
      <c r="G27" s="90"/>
    </row>
    <row r="28" spans="1:7" ht="15.75" customHeight="1">
      <c r="A28" s="90"/>
      <c r="B28" s="419"/>
      <c r="C28" s="1599"/>
      <c r="D28" s="1599"/>
      <c r="E28" s="1599"/>
      <c r="F28" s="619"/>
      <c r="G28" s="90"/>
    </row>
    <row r="29" spans="1:7" ht="15.75" customHeight="1">
      <c r="A29" s="90"/>
      <c r="B29" s="419"/>
      <c r="C29" s="1599"/>
      <c r="D29" s="1599"/>
      <c r="E29" s="1599"/>
      <c r="F29" s="619"/>
      <c r="G29" s="90"/>
    </row>
    <row r="30" spans="1:7" ht="15.75" customHeight="1">
      <c r="A30" s="90"/>
      <c r="B30" s="419"/>
      <c r="C30" s="1599"/>
      <c r="D30" s="1599"/>
      <c r="E30" s="1599"/>
      <c r="F30" s="619"/>
      <c r="G30" s="90"/>
    </row>
    <row r="31" spans="1:7" ht="15.75" customHeight="1">
      <c r="A31" s="90"/>
      <c r="B31" s="419"/>
      <c r="C31" s="1599"/>
      <c r="D31" s="1599"/>
      <c r="E31" s="1599"/>
      <c r="F31" s="619"/>
      <c r="G31" s="90"/>
    </row>
    <row r="32" spans="1:7" ht="15.75" customHeight="1">
      <c r="A32" s="90"/>
      <c r="B32" s="419"/>
      <c r="C32" s="1599"/>
      <c r="D32" s="1599"/>
      <c r="E32" s="1599"/>
      <c r="F32" s="619"/>
      <c r="G32" s="90"/>
    </row>
    <row r="33" spans="1:7" ht="15.75" customHeight="1">
      <c r="A33" s="90"/>
      <c r="B33" s="419"/>
      <c r="C33" s="1599"/>
      <c r="D33" s="1599"/>
      <c r="E33" s="1599"/>
      <c r="F33" s="619"/>
      <c r="G33" s="90"/>
    </row>
    <row r="34" spans="1:7" ht="15.75" customHeight="1">
      <c r="A34" s="90"/>
      <c r="B34" s="419"/>
      <c r="C34" s="1599"/>
      <c r="D34" s="1599"/>
      <c r="E34" s="1599"/>
      <c r="F34" s="619"/>
      <c r="G34" s="90"/>
    </row>
    <row r="35" spans="1:7" ht="15.75" customHeight="1">
      <c r="A35" s="90"/>
      <c r="B35" s="420"/>
      <c r="C35" s="1600"/>
      <c r="D35" s="1600"/>
      <c r="E35" s="1600"/>
      <c r="F35" s="631"/>
      <c r="G35" s="90"/>
    </row>
    <row r="36" spans="1:7" ht="15.75" customHeight="1">
      <c r="A36" s="90"/>
      <c r="B36" s="267"/>
      <c r="C36" s="267"/>
      <c r="D36" s="267"/>
      <c r="E36" s="513" t="s">
        <v>300</v>
      </c>
      <c r="F36" s="145">
        <f>SUM(F11:F35)</f>
        <v>0</v>
      </c>
      <c r="G36" s="90"/>
    </row>
    <row r="37" spans="1:7" ht="15.75" customHeight="1">
      <c r="A37" s="90"/>
      <c r="B37" s="400"/>
      <c r="C37" s="400"/>
      <c r="D37" s="400"/>
      <c r="E37" s="632" t="s">
        <v>164</v>
      </c>
      <c r="F37" s="174"/>
      <c r="G37" s="90"/>
    </row>
    <row r="38" spans="1:7" ht="15.75" customHeight="1">
      <c r="A38" s="90"/>
      <c r="B38" s="400"/>
      <c r="C38" s="400"/>
      <c r="D38" s="400"/>
      <c r="E38" s="632" t="s">
        <v>500</v>
      </c>
      <c r="F38" s="145">
        <f>F36-F37</f>
        <v>0</v>
      </c>
      <c r="G38" s="90"/>
    </row>
    <row r="39" spans="1:7" ht="15.75" customHeight="1">
      <c r="A39" s="90"/>
      <c r="B39" s="89"/>
      <c r="C39" s="549"/>
      <c r="D39" s="89"/>
      <c r="E39" s="89"/>
      <c r="F39" s="89"/>
      <c r="G39" s="90"/>
    </row>
    <row r="40" spans="1:7" ht="15.75" customHeight="1">
      <c r="A40" s="90"/>
      <c r="B40" s="90"/>
      <c r="C40" s="90"/>
      <c r="D40" s="90"/>
      <c r="E40" s="90"/>
      <c r="F40" s="89"/>
      <c r="G40" s="90"/>
    </row>
    <row r="41" spans="1:7" ht="15.75" customHeight="1">
      <c r="A41" s="90"/>
      <c r="B41" s="90"/>
      <c r="C41" s="90"/>
      <c r="D41" s="90"/>
      <c r="E41" s="90"/>
      <c r="F41" s="90"/>
      <c r="G41" s="90"/>
    </row>
  </sheetData>
  <sheetProtection/>
  <mergeCells count="31">
    <mergeCell ref="B2:D3"/>
    <mergeCell ref="B4:D5"/>
    <mergeCell ref="B7:F7"/>
    <mergeCell ref="B9:B10"/>
    <mergeCell ref="C9:E10"/>
    <mergeCell ref="F9:F10"/>
    <mergeCell ref="C15:E15"/>
    <mergeCell ref="C16:E16"/>
    <mergeCell ref="C17:E17"/>
    <mergeCell ref="C18:E18"/>
    <mergeCell ref="C11:E11"/>
    <mergeCell ref="C12:E12"/>
    <mergeCell ref="C13:E13"/>
    <mergeCell ref="C14:E14"/>
    <mergeCell ref="C23:E23"/>
    <mergeCell ref="C24:E24"/>
    <mergeCell ref="C25:E25"/>
    <mergeCell ref="C26:E26"/>
    <mergeCell ref="C19:E19"/>
    <mergeCell ref="C20:E20"/>
    <mergeCell ref="C21:E21"/>
    <mergeCell ref="C22:E22"/>
    <mergeCell ref="C27:E27"/>
    <mergeCell ref="C28:E28"/>
    <mergeCell ref="C35:E35"/>
    <mergeCell ref="C29:E29"/>
    <mergeCell ref="C30:E30"/>
    <mergeCell ref="C31:E31"/>
    <mergeCell ref="C32:E32"/>
    <mergeCell ref="C33:E33"/>
    <mergeCell ref="C34:E34"/>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45.xml><?xml version="1.0" encoding="utf-8"?>
<worksheet xmlns="http://schemas.openxmlformats.org/spreadsheetml/2006/main" xmlns:r="http://schemas.openxmlformats.org/officeDocument/2006/relationships">
  <dimension ref="A1:I54"/>
  <sheetViews>
    <sheetView showGridLines="0" zoomScale="85" zoomScaleNormal="85" zoomScalePageLayoutView="0" workbookViewId="0" topLeftCell="A1">
      <selection activeCell="A1" sqref="A1"/>
    </sheetView>
  </sheetViews>
  <sheetFormatPr defaultColWidth="9.140625" defaultRowHeight="15.75" customHeight="1"/>
  <cols>
    <col min="1" max="1" width="2.421875" style="23" customWidth="1"/>
    <col min="2" max="2" width="22.140625" style="23" customWidth="1"/>
    <col min="3" max="3" width="13.28125" style="23" customWidth="1"/>
    <col min="4" max="4" width="10.28125" style="23" customWidth="1"/>
    <col min="5" max="5" width="12.7109375" style="51" customWidth="1"/>
    <col min="6" max="6" width="36.8515625" style="51" customWidth="1"/>
    <col min="7" max="7" width="18.28125" style="23" customWidth="1"/>
    <col min="8" max="8" width="0" style="23" hidden="1" customWidth="1"/>
    <col min="9" max="9" width="16.8515625" style="23" customWidth="1"/>
    <col min="10" max="10" width="6.421875" style="23" customWidth="1"/>
    <col min="11" max="16384" width="9.140625" style="23" customWidth="1"/>
  </cols>
  <sheetData>
    <row r="1" spans="1:9" ht="15.75" customHeight="1">
      <c r="A1" s="90"/>
      <c r="B1" s="90"/>
      <c r="C1" s="90"/>
      <c r="D1" s="90"/>
      <c r="E1" s="90"/>
      <c r="F1" s="638"/>
      <c r="G1" s="638"/>
      <c r="H1" s="90"/>
      <c r="I1" s="90"/>
    </row>
    <row r="2" spans="1:9" ht="16.5" customHeight="1">
      <c r="A2" s="90"/>
      <c r="B2" s="1524" t="s">
        <v>286</v>
      </c>
      <c r="C2" s="1524"/>
      <c r="D2" s="1524"/>
      <c r="E2" s="580" t="s">
        <v>287</v>
      </c>
      <c r="F2" s="1562"/>
      <c r="G2" s="1563"/>
      <c r="H2" s="242"/>
      <c r="I2" s="90"/>
    </row>
    <row r="3" spans="1:9" ht="22.5" customHeight="1">
      <c r="A3" s="90"/>
      <c r="B3" s="1524"/>
      <c r="C3" s="1524"/>
      <c r="D3" s="1524"/>
      <c r="E3" s="162" t="s">
        <v>130</v>
      </c>
      <c r="F3" s="1467"/>
      <c r="G3" s="1468"/>
      <c r="H3" s="743"/>
      <c r="I3" s="90"/>
    </row>
    <row r="4" spans="1:9" ht="16.5" customHeight="1">
      <c r="A4" s="90"/>
      <c r="B4" s="1525" t="s">
        <v>940</v>
      </c>
      <c r="C4" s="1525"/>
      <c r="D4" s="1525"/>
      <c r="E4" s="162" t="s">
        <v>289</v>
      </c>
      <c r="F4" s="121">
        <v>1</v>
      </c>
      <c r="G4" s="122"/>
      <c r="H4" s="744"/>
      <c r="I4" s="90"/>
    </row>
    <row r="5" spans="1:9" ht="16.5" customHeight="1">
      <c r="A5" s="90"/>
      <c r="B5" s="1525"/>
      <c r="C5" s="1525"/>
      <c r="D5" s="1525"/>
      <c r="E5" s="75" t="s">
        <v>917</v>
      </c>
      <c r="F5" s="1414">
        <f ca="1">TODAY()</f>
        <v>42394</v>
      </c>
      <c r="G5" s="1415"/>
      <c r="H5" s="90"/>
      <c r="I5" s="90"/>
    </row>
    <row r="6" spans="1:9" ht="16.5" customHeight="1">
      <c r="A6" s="90"/>
      <c r="B6" s="89"/>
      <c r="C6" s="89"/>
      <c r="D6" s="89"/>
      <c r="E6" s="90"/>
      <c r="F6" s="638"/>
      <c r="G6" s="638"/>
      <c r="H6" s="89"/>
      <c r="I6" s="517"/>
    </row>
    <row r="7" spans="1:9" ht="93.75" customHeight="1">
      <c r="A7" s="90"/>
      <c r="B7" s="1378" t="s">
        <v>941</v>
      </c>
      <c r="C7" s="1378"/>
      <c r="D7" s="1378"/>
      <c r="E7" s="1378"/>
      <c r="F7" s="1378"/>
      <c r="G7" s="1378"/>
      <c r="H7" s="89"/>
      <c r="I7" s="517"/>
    </row>
    <row r="8" spans="1:9" ht="51" customHeight="1">
      <c r="A8" s="90"/>
      <c r="B8" s="745" t="s">
        <v>719</v>
      </c>
      <c r="C8" s="746" t="s">
        <v>942</v>
      </c>
      <c r="D8" s="746" t="s">
        <v>317</v>
      </c>
      <c r="E8" s="746" t="s">
        <v>318</v>
      </c>
      <c r="F8" s="124" t="s">
        <v>319</v>
      </c>
      <c r="G8" s="746" t="s">
        <v>335</v>
      </c>
      <c r="H8" s="747"/>
      <c r="I8" s="90"/>
    </row>
    <row r="9" spans="1:9" s="39" customFormat="1" ht="15">
      <c r="A9" s="258"/>
      <c r="B9" s="643"/>
      <c r="C9" s="510"/>
      <c r="D9" s="79"/>
      <c r="E9" s="644">
        <f aca="true" t="shared" si="0" ref="E9:E19">C9*D9</f>
        <v>0</v>
      </c>
      <c r="F9" s="79"/>
      <c r="G9" s="748">
        <f aca="true" t="shared" si="1" ref="G9:G19">IF(E9&lt;F9,E9,F9)</f>
        <v>0</v>
      </c>
      <c r="H9" s="262"/>
      <c r="I9" s="258"/>
    </row>
    <row r="10" spans="1:9" ht="15" customHeight="1">
      <c r="A10" s="90"/>
      <c r="B10" s="595"/>
      <c r="C10" s="511"/>
      <c r="D10" s="81"/>
      <c r="E10" s="645">
        <f t="shared" si="0"/>
        <v>0</v>
      </c>
      <c r="F10" s="81"/>
      <c r="G10" s="655">
        <f t="shared" si="1"/>
        <v>0</v>
      </c>
      <c r="H10" s="262"/>
      <c r="I10" s="90"/>
    </row>
    <row r="11" spans="1:9" ht="15" customHeight="1">
      <c r="A11" s="90"/>
      <c r="B11" s="595"/>
      <c r="C11" s="511"/>
      <c r="D11" s="81"/>
      <c r="E11" s="645">
        <f t="shared" si="0"/>
        <v>0</v>
      </c>
      <c r="F11" s="81"/>
      <c r="G11" s="655">
        <f t="shared" si="1"/>
        <v>0</v>
      </c>
      <c r="H11" s="262"/>
      <c r="I11" s="90"/>
    </row>
    <row r="12" spans="1:9" ht="15" customHeight="1">
      <c r="A12" s="90"/>
      <c r="B12" s="595"/>
      <c r="C12" s="511"/>
      <c r="D12" s="81"/>
      <c r="E12" s="645">
        <f t="shared" si="0"/>
        <v>0</v>
      </c>
      <c r="F12" s="81"/>
      <c r="G12" s="655">
        <f t="shared" si="1"/>
        <v>0</v>
      </c>
      <c r="H12" s="262"/>
      <c r="I12" s="90"/>
    </row>
    <row r="13" spans="1:9" ht="15" customHeight="1">
      <c r="A13" s="90"/>
      <c r="B13" s="595"/>
      <c r="C13" s="511"/>
      <c r="D13" s="81"/>
      <c r="E13" s="645">
        <f t="shared" si="0"/>
        <v>0</v>
      </c>
      <c r="F13" s="81"/>
      <c r="G13" s="655">
        <f t="shared" si="1"/>
        <v>0</v>
      </c>
      <c r="H13" s="262"/>
      <c r="I13" s="90"/>
    </row>
    <row r="14" spans="1:9" ht="15" customHeight="1">
      <c r="A14" s="90"/>
      <c r="B14" s="595"/>
      <c r="C14" s="511"/>
      <c r="D14" s="81"/>
      <c r="E14" s="645">
        <f t="shared" si="0"/>
        <v>0</v>
      </c>
      <c r="F14" s="81"/>
      <c r="G14" s="655">
        <f t="shared" si="1"/>
        <v>0</v>
      </c>
      <c r="H14" s="262"/>
      <c r="I14" s="90"/>
    </row>
    <row r="15" spans="1:9" ht="15" customHeight="1">
      <c r="A15" s="90"/>
      <c r="B15" s="595"/>
      <c r="C15" s="511"/>
      <c r="D15" s="81"/>
      <c r="E15" s="645">
        <f t="shared" si="0"/>
        <v>0</v>
      </c>
      <c r="F15" s="81"/>
      <c r="G15" s="655">
        <f t="shared" si="1"/>
        <v>0</v>
      </c>
      <c r="H15" s="262"/>
      <c r="I15" s="90"/>
    </row>
    <row r="16" spans="1:9" ht="15" customHeight="1">
      <c r="A16" s="90"/>
      <c r="B16" s="595"/>
      <c r="C16" s="511"/>
      <c r="D16" s="81"/>
      <c r="E16" s="645">
        <f t="shared" si="0"/>
        <v>0</v>
      </c>
      <c r="F16" s="81"/>
      <c r="G16" s="655">
        <f t="shared" si="1"/>
        <v>0</v>
      </c>
      <c r="H16" s="262"/>
      <c r="I16" s="90"/>
    </row>
    <row r="17" spans="1:9" ht="15" customHeight="1">
      <c r="A17" s="90"/>
      <c r="B17" s="595"/>
      <c r="C17" s="511"/>
      <c r="D17" s="81"/>
      <c r="E17" s="645">
        <f t="shared" si="0"/>
        <v>0</v>
      </c>
      <c r="F17" s="81"/>
      <c r="G17" s="655">
        <f t="shared" si="1"/>
        <v>0</v>
      </c>
      <c r="H17" s="262"/>
      <c r="I17" s="90"/>
    </row>
    <row r="18" spans="1:9" ht="15" customHeight="1">
      <c r="A18" s="90"/>
      <c r="B18" s="595"/>
      <c r="C18" s="511"/>
      <c r="D18" s="81"/>
      <c r="E18" s="645">
        <f t="shared" si="0"/>
        <v>0</v>
      </c>
      <c r="F18" s="81"/>
      <c r="G18" s="655">
        <f t="shared" si="1"/>
        <v>0</v>
      </c>
      <c r="H18" s="262"/>
      <c r="I18" s="90"/>
    </row>
    <row r="19" spans="1:9" ht="15" customHeight="1">
      <c r="A19" s="90"/>
      <c r="B19" s="598"/>
      <c r="C19" s="512"/>
      <c r="D19" s="171"/>
      <c r="E19" s="646">
        <f t="shared" si="0"/>
        <v>0</v>
      </c>
      <c r="F19" s="171"/>
      <c r="G19" s="656">
        <f t="shared" si="1"/>
        <v>0</v>
      </c>
      <c r="H19" s="262"/>
      <c r="I19" s="90"/>
    </row>
    <row r="20" spans="1:9" ht="15" customHeight="1">
      <c r="A20" s="90"/>
      <c r="B20" s="118"/>
      <c r="C20" s="118"/>
      <c r="D20" s="118"/>
      <c r="E20" s="118"/>
      <c r="F20" s="119" t="s">
        <v>300</v>
      </c>
      <c r="G20" s="265">
        <f>SUM(G9:G19)</f>
        <v>0</v>
      </c>
      <c r="H20" s="401"/>
      <c r="I20" s="90"/>
    </row>
    <row r="21" spans="1:9" ht="15" customHeight="1">
      <c r="A21" s="90"/>
      <c r="B21" s="89"/>
      <c r="C21" s="89"/>
      <c r="D21" s="89"/>
      <c r="E21" s="89"/>
      <c r="F21" s="106" t="s">
        <v>161</v>
      </c>
      <c r="G21" s="174"/>
      <c r="H21" s="90"/>
      <c r="I21" s="90"/>
    </row>
    <row r="22" spans="1:9" ht="15" customHeight="1">
      <c r="A22" s="90"/>
      <c r="B22" s="89"/>
      <c r="C22" s="89"/>
      <c r="D22" s="89"/>
      <c r="E22" s="89"/>
      <c r="F22" s="106" t="s">
        <v>759</v>
      </c>
      <c r="G22" s="145">
        <f>G20-G21</f>
        <v>0</v>
      </c>
      <c r="H22" s="90"/>
      <c r="I22" s="90"/>
    </row>
    <row r="23" spans="1:9" ht="15" customHeight="1">
      <c r="A23" s="90"/>
      <c r="B23" s="89"/>
      <c r="C23" s="89"/>
      <c r="D23" s="89"/>
      <c r="E23" s="89"/>
      <c r="F23" s="642"/>
      <c r="G23" s="89"/>
      <c r="H23" s="90"/>
      <c r="I23" s="90"/>
    </row>
    <row r="24" spans="1:9" ht="15" customHeight="1">
      <c r="A24" s="90"/>
      <c r="B24" s="90"/>
      <c r="C24" s="90"/>
      <c r="D24" s="90"/>
      <c r="E24" s="90"/>
      <c r="F24" s="638"/>
      <c r="G24" s="638"/>
      <c r="H24" s="90"/>
      <c r="I24" s="90"/>
    </row>
    <row r="25" spans="1:9" ht="15" customHeight="1">
      <c r="A25" s="90"/>
      <c r="B25" s="90"/>
      <c r="C25" s="90"/>
      <c r="D25" s="90"/>
      <c r="E25" s="90"/>
      <c r="F25" s="638"/>
      <c r="G25" s="638"/>
      <c r="H25" s="90"/>
      <c r="I25" s="90"/>
    </row>
    <row r="26" spans="1:9" ht="15" customHeight="1">
      <c r="A26" s="90"/>
      <c r="B26" s="90"/>
      <c r="C26" s="90"/>
      <c r="D26" s="90"/>
      <c r="E26" s="90"/>
      <c r="F26" s="638"/>
      <c r="G26" s="638"/>
      <c r="H26" s="90"/>
      <c r="I26" s="90"/>
    </row>
    <row r="27" spans="5:7" ht="15" customHeight="1">
      <c r="E27" s="23"/>
      <c r="G27" s="51"/>
    </row>
    <row r="28" spans="5:7" ht="15" customHeight="1">
      <c r="E28" s="23"/>
      <c r="G28" s="51"/>
    </row>
    <row r="29" spans="5:7" ht="15" customHeight="1">
      <c r="E29" s="23"/>
      <c r="G29" s="51"/>
    </row>
    <row r="30" spans="5:7" ht="15" customHeight="1">
      <c r="E30" s="23"/>
      <c r="G30" s="51"/>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3.5" customHeight="1"/>
    <row r="48" ht="15" customHeight="1"/>
    <row r="49" ht="13.5" customHeight="1"/>
    <row r="50" ht="13.5" customHeight="1"/>
    <row r="51" ht="13.5" customHeight="1"/>
    <row r="52" ht="13.5" customHeight="1"/>
    <row r="53" ht="13.5" customHeight="1"/>
    <row r="54" spans="8:9" ht="13.5" customHeight="1">
      <c r="H54" s="24"/>
      <c r="I54" s="24"/>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sheetProtection/>
  <mergeCells count="6">
    <mergeCell ref="B7:G7"/>
    <mergeCell ref="B2:D3"/>
    <mergeCell ref="F2:G2"/>
    <mergeCell ref="F3:G3"/>
    <mergeCell ref="B4:D5"/>
    <mergeCell ref="F5:G5"/>
  </mergeCells>
  <printOptions/>
  <pageMargins left="0.5905511811023623" right="0" top="0.3937007874015748" bottom="0.3937007874015748" header="0.5118110236220472" footer="0.5118110236220472"/>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B1:H56"/>
  <sheetViews>
    <sheetView showGridLines="0" zoomScale="85" zoomScaleNormal="85" zoomScalePageLayoutView="0" workbookViewId="0" topLeftCell="A1">
      <selection activeCell="A1" sqref="A1"/>
    </sheetView>
  </sheetViews>
  <sheetFormatPr defaultColWidth="9.140625" defaultRowHeight="15.75" customHeight="1"/>
  <cols>
    <col min="1" max="1" width="2.28125" style="23" customWidth="1"/>
    <col min="2" max="2" width="27.421875" style="23" customWidth="1"/>
    <col min="3" max="3" width="13.421875" style="23" customWidth="1"/>
    <col min="4" max="4" width="10.140625" style="23" customWidth="1"/>
    <col min="5" max="5" width="23.57421875" style="51" customWidth="1"/>
    <col min="6" max="6" width="32.28125" style="23" customWidth="1"/>
    <col min="7" max="7" width="0.71875" style="23" customWidth="1"/>
    <col min="8" max="8" width="16.8515625" style="23" customWidth="1"/>
    <col min="9" max="9" width="2.57421875" style="23" customWidth="1"/>
    <col min="10" max="16384" width="9.140625" style="23" customWidth="1"/>
  </cols>
  <sheetData>
    <row r="1" spans="2:6" ht="15.75" customHeight="1">
      <c r="B1" s="90"/>
      <c r="C1" s="90"/>
      <c r="D1" s="90"/>
      <c r="E1" s="90"/>
      <c r="F1" s="135"/>
    </row>
    <row r="2" spans="2:7" ht="27.75" customHeight="1">
      <c r="B2" s="1701" t="s">
        <v>286</v>
      </c>
      <c r="C2" s="1701"/>
      <c r="D2" s="1702"/>
      <c r="E2" s="749" t="s">
        <v>287</v>
      </c>
      <c r="F2" s="74"/>
      <c r="G2" s="18"/>
    </row>
    <row r="3" spans="2:7" ht="22.5" customHeight="1">
      <c r="B3" s="1701"/>
      <c r="C3" s="1701"/>
      <c r="D3" s="1702"/>
      <c r="E3" s="88" t="s">
        <v>130</v>
      </c>
      <c r="F3" s="85"/>
      <c r="G3" s="41"/>
    </row>
    <row r="4" spans="2:7" ht="16.5" customHeight="1">
      <c r="B4" s="1525" t="s">
        <v>943</v>
      </c>
      <c r="C4" s="1525"/>
      <c r="D4" s="1703"/>
      <c r="E4" s="88" t="s">
        <v>289</v>
      </c>
      <c r="F4" s="122">
        <v>2</v>
      </c>
      <c r="G4" s="53"/>
    </row>
    <row r="5" spans="2:6" ht="16.5" customHeight="1">
      <c r="B5" s="1525"/>
      <c r="C5" s="1525"/>
      <c r="D5" s="1703"/>
      <c r="E5" s="75" t="s">
        <v>917</v>
      </c>
      <c r="F5" s="123">
        <f ca="1">TODAY()</f>
        <v>42394</v>
      </c>
    </row>
    <row r="6" spans="2:8" ht="16.5" customHeight="1">
      <c r="B6" s="344"/>
      <c r="C6" s="344"/>
      <c r="D6" s="344"/>
      <c r="E6" s="89"/>
      <c r="F6" s="642"/>
      <c r="G6" s="24"/>
      <c r="H6" s="38"/>
    </row>
    <row r="7" spans="2:8" ht="81" customHeight="1">
      <c r="B7" s="1493" t="s">
        <v>872</v>
      </c>
      <c r="C7" s="1493"/>
      <c r="D7" s="1493"/>
      <c r="E7" s="1493"/>
      <c r="F7" s="1493"/>
      <c r="G7" s="24"/>
      <c r="H7" s="38"/>
    </row>
    <row r="8" spans="2:7" s="26" customFormat="1" ht="15" customHeight="1">
      <c r="B8" s="401"/>
      <c r="C8" s="89"/>
      <c r="D8" s="397"/>
      <c r="E8" s="109"/>
      <c r="F8" s="105" t="s">
        <v>760</v>
      </c>
      <c r="G8" s="28"/>
    </row>
    <row r="9" spans="2:8" s="39" customFormat="1" ht="32.25" customHeight="1">
      <c r="B9" s="164" t="s">
        <v>719</v>
      </c>
      <c r="C9" s="111" t="s">
        <v>333</v>
      </c>
      <c r="D9" s="111" t="s">
        <v>317</v>
      </c>
      <c r="E9" s="111" t="s">
        <v>713</v>
      </c>
      <c r="F9" s="125" t="s">
        <v>334</v>
      </c>
      <c r="H9" s="42"/>
    </row>
    <row r="10" spans="2:8" ht="15" customHeight="1">
      <c r="B10" s="643"/>
      <c r="C10" s="510"/>
      <c r="D10" s="79"/>
      <c r="E10" s="644">
        <f aca="true" t="shared" si="0" ref="E10:E22">C10*D10</f>
        <v>0</v>
      </c>
      <c r="F10" s="151"/>
      <c r="H10" s="29"/>
    </row>
    <row r="11" spans="2:8" ht="15" customHeight="1">
      <c r="B11" s="595"/>
      <c r="C11" s="511"/>
      <c r="D11" s="81"/>
      <c r="E11" s="645">
        <f t="shared" si="0"/>
        <v>0</v>
      </c>
      <c r="F11" s="116"/>
      <c r="H11" s="29"/>
    </row>
    <row r="12" spans="2:8" ht="15" customHeight="1">
      <c r="B12" s="595"/>
      <c r="C12" s="511"/>
      <c r="D12" s="81"/>
      <c r="E12" s="645">
        <f t="shared" si="0"/>
        <v>0</v>
      </c>
      <c r="F12" s="116"/>
      <c r="H12" s="29"/>
    </row>
    <row r="13" spans="2:8" ht="15" customHeight="1">
      <c r="B13" s="595"/>
      <c r="C13" s="511"/>
      <c r="D13" s="81"/>
      <c r="E13" s="645">
        <f t="shared" si="0"/>
        <v>0</v>
      </c>
      <c r="F13" s="116"/>
      <c r="H13" s="29"/>
    </row>
    <row r="14" spans="2:8" ht="15" customHeight="1">
      <c r="B14" s="595"/>
      <c r="C14" s="511"/>
      <c r="D14" s="81"/>
      <c r="E14" s="645">
        <f t="shared" si="0"/>
        <v>0</v>
      </c>
      <c r="F14" s="116"/>
      <c r="H14" s="29"/>
    </row>
    <row r="15" spans="2:8" ht="15" customHeight="1">
      <c r="B15" s="595"/>
      <c r="C15" s="511"/>
      <c r="D15" s="81"/>
      <c r="E15" s="645">
        <f t="shared" si="0"/>
        <v>0</v>
      </c>
      <c r="F15" s="116"/>
      <c r="H15" s="29"/>
    </row>
    <row r="16" spans="2:8" ht="15" customHeight="1">
      <c r="B16" s="595"/>
      <c r="C16" s="511"/>
      <c r="D16" s="81"/>
      <c r="E16" s="645">
        <f t="shared" si="0"/>
        <v>0</v>
      </c>
      <c r="F16" s="116"/>
      <c r="H16" s="29"/>
    </row>
    <row r="17" spans="2:8" ht="15" customHeight="1">
      <c r="B17" s="595"/>
      <c r="C17" s="511"/>
      <c r="D17" s="81"/>
      <c r="E17" s="645">
        <f t="shared" si="0"/>
        <v>0</v>
      </c>
      <c r="F17" s="116"/>
      <c r="H17" s="29"/>
    </row>
    <row r="18" spans="2:8" ht="15" customHeight="1">
      <c r="B18" s="595"/>
      <c r="C18" s="511"/>
      <c r="D18" s="81"/>
      <c r="E18" s="645">
        <f t="shared" si="0"/>
        <v>0</v>
      </c>
      <c r="F18" s="116"/>
      <c r="H18" s="29"/>
    </row>
    <row r="19" spans="2:8" ht="15" customHeight="1">
      <c r="B19" s="595"/>
      <c r="C19" s="511"/>
      <c r="D19" s="81"/>
      <c r="E19" s="645">
        <f t="shared" si="0"/>
        <v>0</v>
      </c>
      <c r="F19" s="116"/>
      <c r="H19" s="29"/>
    </row>
    <row r="20" spans="2:8" ht="15" customHeight="1">
      <c r="B20" s="595"/>
      <c r="C20" s="511"/>
      <c r="D20" s="81"/>
      <c r="E20" s="645">
        <f t="shared" si="0"/>
        <v>0</v>
      </c>
      <c r="F20" s="116"/>
      <c r="H20" s="29"/>
    </row>
    <row r="21" spans="2:8" ht="15" customHeight="1">
      <c r="B21" s="595"/>
      <c r="C21" s="511"/>
      <c r="D21" s="81"/>
      <c r="E21" s="645">
        <f t="shared" si="0"/>
        <v>0</v>
      </c>
      <c r="F21" s="116"/>
      <c r="H21" s="29"/>
    </row>
    <row r="22" spans="2:8" ht="15" customHeight="1">
      <c r="B22" s="598"/>
      <c r="C22" s="512"/>
      <c r="D22" s="512"/>
      <c r="E22" s="646">
        <f t="shared" si="0"/>
        <v>0</v>
      </c>
      <c r="F22" s="261"/>
      <c r="H22" s="29"/>
    </row>
    <row r="23" spans="2:6" ht="15" customHeight="1">
      <c r="B23" s="118"/>
      <c r="C23" s="118"/>
      <c r="D23" s="119" t="s">
        <v>300</v>
      </c>
      <c r="E23" s="265">
        <f>SUM(H10:H22)</f>
        <v>0</v>
      </c>
      <c r="F23" s="145">
        <f>SUM(F10:F22)</f>
        <v>0</v>
      </c>
    </row>
    <row r="24" spans="2:6" ht="15" customHeight="1">
      <c r="B24" s="89"/>
      <c r="C24" s="89"/>
      <c r="D24" s="106" t="s">
        <v>161</v>
      </c>
      <c r="E24" s="174"/>
      <c r="F24" s="400"/>
    </row>
    <row r="25" spans="2:6" ht="15" customHeight="1">
      <c r="B25" s="89"/>
      <c r="C25" s="89"/>
      <c r="D25" s="106" t="s">
        <v>759</v>
      </c>
      <c r="E25" s="145">
        <f>E23-E24</f>
        <v>0</v>
      </c>
      <c r="F25" s="400"/>
    </row>
    <row r="26" spans="2:6" ht="15" customHeight="1">
      <c r="B26" s="24"/>
      <c r="C26" s="24"/>
      <c r="D26" s="24"/>
      <c r="E26" s="24"/>
      <c r="F26" s="50"/>
    </row>
    <row r="27" spans="5:6" ht="15" customHeight="1">
      <c r="E27" s="23"/>
      <c r="F27" s="51"/>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3.5" customHeight="1"/>
    <row r="50" ht="15" customHeight="1"/>
    <row r="51" ht="13.5" customHeight="1"/>
    <row r="52" ht="13.5" customHeight="1"/>
    <row r="53" ht="13.5" customHeight="1"/>
    <row r="54" ht="13.5" customHeight="1"/>
    <row r="55" ht="13.5" customHeight="1"/>
    <row r="56" spans="7:8" ht="13.5" customHeight="1">
      <c r="G56" s="24"/>
      <c r="H56" s="24"/>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3">
    <mergeCell ref="B2:D3"/>
    <mergeCell ref="B4:D5"/>
    <mergeCell ref="B7:F7"/>
  </mergeCells>
  <printOptions/>
  <pageMargins left="0.75" right="0.75" top="1" bottom="1" header="0.5" footer="0.5"/>
  <pageSetup horizontalDpi="600" verticalDpi="600" orientation="landscape" paperSize="9" scale="91" r:id="rId1"/>
</worksheet>
</file>

<file path=xl/worksheets/sheet47.xml><?xml version="1.0" encoding="utf-8"?>
<worksheet xmlns="http://schemas.openxmlformats.org/spreadsheetml/2006/main" xmlns:r="http://schemas.openxmlformats.org/officeDocument/2006/relationships">
  <sheetPr>
    <pageSetUpPr fitToPage="1"/>
  </sheetPr>
  <dimension ref="A1:I52"/>
  <sheetViews>
    <sheetView showGridLines="0" zoomScalePageLayoutView="0" workbookViewId="0" topLeftCell="A1">
      <selection activeCell="A1" sqref="A1"/>
    </sheetView>
  </sheetViews>
  <sheetFormatPr defaultColWidth="10.28125" defaultRowHeight="12.75"/>
  <cols>
    <col min="1" max="1" width="2.140625" style="68" customWidth="1"/>
    <col min="2" max="2" width="21.28125" style="68" customWidth="1"/>
    <col min="3" max="3" width="9.8515625" style="68" customWidth="1"/>
    <col min="4" max="4" width="8.28125" style="68" customWidth="1"/>
    <col min="5" max="5" width="13.7109375" style="68" customWidth="1"/>
    <col min="6" max="6" width="15.8515625" style="68" customWidth="1"/>
    <col min="7" max="7" width="15.00390625" style="68" customWidth="1"/>
    <col min="8" max="8" width="15.7109375" style="68" customWidth="1"/>
    <col min="9" max="16384" width="10.28125" style="68" customWidth="1"/>
  </cols>
  <sheetData>
    <row r="1" spans="1:9" ht="15.75">
      <c r="A1" s="23"/>
      <c r="B1" s="23"/>
      <c r="C1" s="23"/>
      <c r="D1" s="23"/>
      <c r="E1" s="23"/>
      <c r="F1" s="23"/>
      <c r="G1" s="750"/>
      <c r="H1" s="23"/>
      <c r="I1" s="23"/>
    </row>
    <row r="2" spans="1:9" ht="15">
      <c r="A2" s="23"/>
      <c r="B2" s="1524" t="s">
        <v>286</v>
      </c>
      <c r="C2" s="1524"/>
      <c r="D2" s="1524"/>
      <c r="E2" s="1524"/>
      <c r="F2" s="580" t="s">
        <v>287</v>
      </c>
      <c r="G2" s="1562"/>
      <c r="H2" s="1563"/>
      <c r="I2" s="23"/>
    </row>
    <row r="3" spans="1:9" ht="15">
      <c r="A3" s="23"/>
      <c r="B3" s="1524"/>
      <c r="C3" s="1524"/>
      <c r="D3" s="1524"/>
      <c r="E3" s="1524"/>
      <c r="F3" s="162" t="s">
        <v>130</v>
      </c>
      <c r="G3" s="1467"/>
      <c r="H3" s="1468"/>
      <c r="I3" s="23"/>
    </row>
    <row r="4" spans="1:9" ht="15">
      <c r="A4" s="23"/>
      <c r="B4" s="1525" t="s">
        <v>944</v>
      </c>
      <c r="C4" s="1525"/>
      <c r="D4" s="1525"/>
      <c r="E4" s="1525"/>
      <c r="F4" s="162" t="s">
        <v>289</v>
      </c>
      <c r="G4" s="1412">
        <v>1</v>
      </c>
      <c r="H4" s="1413"/>
      <c r="I4" s="23"/>
    </row>
    <row r="5" spans="1:9" ht="15">
      <c r="A5" s="23"/>
      <c r="B5" s="1525"/>
      <c r="C5" s="1525"/>
      <c r="D5" s="1525"/>
      <c r="E5" s="1525"/>
      <c r="F5" s="75" t="s">
        <v>917</v>
      </c>
      <c r="G5" s="1414">
        <f ca="1">TODAY()</f>
        <v>42394</v>
      </c>
      <c r="H5" s="1451"/>
      <c r="I5" s="23"/>
    </row>
    <row r="6" spans="1:9" ht="12.75" customHeight="1">
      <c r="A6" s="23"/>
      <c r="B6" s="1493" t="s">
        <v>798</v>
      </c>
      <c r="C6" s="1493"/>
      <c r="D6" s="1493"/>
      <c r="E6" s="1493"/>
      <c r="F6" s="1493"/>
      <c r="G6" s="1493"/>
      <c r="H6" s="1493"/>
      <c r="I6" s="23"/>
    </row>
    <row r="7" spans="1:9" ht="12.75" customHeight="1">
      <c r="A7" s="23"/>
      <c r="B7" s="1493"/>
      <c r="C7" s="1493"/>
      <c r="D7" s="1493"/>
      <c r="E7" s="1493"/>
      <c r="F7" s="1493"/>
      <c r="G7" s="1493"/>
      <c r="H7" s="1493"/>
      <c r="I7" s="23"/>
    </row>
    <row r="8" spans="1:9" ht="12.75" customHeight="1">
      <c r="A8" s="23"/>
      <c r="B8" s="1378"/>
      <c r="C8" s="1378"/>
      <c r="D8" s="1378"/>
      <c r="E8" s="1378"/>
      <c r="F8" s="1378"/>
      <c r="G8" s="1378"/>
      <c r="H8" s="1378"/>
      <c r="I8" s="23"/>
    </row>
    <row r="9" spans="1:9" ht="15">
      <c r="A9" s="23"/>
      <c r="B9" s="1713" t="s">
        <v>718</v>
      </c>
      <c r="C9" s="1714"/>
      <c r="D9" s="1714"/>
      <c r="E9" s="1714"/>
      <c r="F9" s="1714"/>
      <c r="G9" s="1714"/>
      <c r="H9" s="1715"/>
      <c r="I9" s="23"/>
    </row>
    <row r="10" spans="1:9" ht="15">
      <c r="A10" s="23"/>
      <c r="B10" s="1716" t="s">
        <v>799</v>
      </c>
      <c r="C10" s="1718" t="s">
        <v>945</v>
      </c>
      <c r="D10" s="1718" t="s">
        <v>946</v>
      </c>
      <c r="E10" s="1718" t="s">
        <v>947</v>
      </c>
      <c r="F10" s="1718" t="s">
        <v>948</v>
      </c>
      <c r="G10" s="1718" t="s">
        <v>949</v>
      </c>
      <c r="H10" s="751" t="s">
        <v>800</v>
      </c>
      <c r="I10" s="23"/>
    </row>
    <row r="11" spans="1:9" ht="15">
      <c r="A11" s="23"/>
      <c r="B11" s="1717"/>
      <c r="C11" s="1712"/>
      <c r="D11" s="1712"/>
      <c r="E11" s="1712"/>
      <c r="F11" s="1712"/>
      <c r="G11" s="1712"/>
      <c r="H11" s="752" t="s">
        <v>801</v>
      </c>
      <c r="I11" s="23"/>
    </row>
    <row r="12" spans="1:9" ht="15">
      <c r="A12" s="23"/>
      <c r="B12" s="1717"/>
      <c r="C12" s="1712"/>
      <c r="D12" s="1712"/>
      <c r="E12" s="1712"/>
      <c r="F12" s="1712"/>
      <c r="G12" s="1712"/>
      <c r="H12" s="753" t="s">
        <v>802</v>
      </c>
      <c r="I12" s="23"/>
    </row>
    <row r="13" spans="1:9" ht="15">
      <c r="A13" s="23"/>
      <c r="B13" s="754"/>
      <c r="C13" s="755"/>
      <c r="D13" s="756"/>
      <c r="E13" s="756"/>
      <c r="F13" s="757"/>
      <c r="G13" s="757"/>
      <c r="H13" s="758">
        <f aca="true" t="shared" si="0" ref="H13:H21">E13-F13-G13</f>
        <v>0</v>
      </c>
      <c r="I13" s="23"/>
    </row>
    <row r="14" spans="1:9" ht="15">
      <c r="A14" s="23"/>
      <c r="B14" s="754"/>
      <c r="C14" s="755"/>
      <c r="D14" s="756"/>
      <c r="E14" s="756"/>
      <c r="F14" s="757"/>
      <c r="G14" s="757"/>
      <c r="H14" s="758">
        <f t="shared" si="0"/>
        <v>0</v>
      </c>
      <c r="I14" s="23"/>
    </row>
    <row r="15" spans="1:9" ht="15">
      <c r="A15" s="23"/>
      <c r="B15" s="754"/>
      <c r="C15" s="755"/>
      <c r="D15" s="756"/>
      <c r="E15" s="756"/>
      <c r="F15" s="757"/>
      <c r="G15" s="757"/>
      <c r="H15" s="758">
        <f t="shared" si="0"/>
        <v>0</v>
      </c>
      <c r="I15" s="23"/>
    </row>
    <row r="16" spans="1:9" ht="15">
      <c r="A16" s="23"/>
      <c r="B16" s="754"/>
      <c r="C16" s="755"/>
      <c r="D16" s="756"/>
      <c r="E16" s="756"/>
      <c r="F16" s="757"/>
      <c r="G16" s="757"/>
      <c r="H16" s="758">
        <f t="shared" si="0"/>
        <v>0</v>
      </c>
      <c r="I16" s="23"/>
    </row>
    <row r="17" spans="1:9" ht="15">
      <c r="A17" s="23"/>
      <c r="B17" s="754"/>
      <c r="C17" s="755"/>
      <c r="D17" s="756"/>
      <c r="E17" s="756"/>
      <c r="F17" s="757"/>
      <c r="G17" s="757"/>
      <c r="H17" s="758">
        <f t="shared" si="0"/>
        <v>0</v>
      </c>
      <c r="I17" s="23"/>
    </row>
    <row r="18" spans="1:9" ht="15">
      <c r="A18" s="23"/>
      <c r="B18" s="754"/>
      <c r="C18" s="755"/>
      <c r="D18" s="756"/>
      <c r="E18" s="756"/>
      <c r="F18" s="757"/>
      <c r="G18" s="757"/>
      <c r="H18" s="758">
        <f t="shared" si="0"/>
        <v>0</v>
      </c>
      <c r="I18" s="23"/>
    </row>
    <row r="19" spans="1:9" ht="15">
      <c r="A19" s="23"/>
      <c r="B19" s="754"/>
      <c r="C19" s="755"/>
      <c r="D19" s="756"/>
      <c r="E19" s="756"/>
      <c r="F19" s="757"/>
      <c r="G19" s="757"/>
      <c r="H19" s="758">
        <f t="shared" si="0"/>
        <v>0</v>
      </c>
      <c r="I19" s="23"/>
    </row>
    <row r="20" spans="1:9" ht="15">
      <c r="A20" s="23"/>
      <c r="B20" s="754"/>
      <c r="C20" s="755"/>
      <c r="D20" s="756"/>
      <c r="E20" s="756"/>
      <c r="F20" s="757"/>
      <c r="G20" s="757"/>
      <c r="H20" s="758">
        <f t="shared" si="0"/>
        <v>0</v>
      </c>
      <c r="I20" s="23"/>
    </row>
    <row r="21" spans="1:9" ht="15">
      <c r="A21" s="23"/>
      <c r="B21" s="754"/>
      <c r="C21" s="755"/>
      <c r="D21" s="756"/>
      <c r="E21" s="756"/>
      <c r="F21" s="757"/>
      <c r="G21" s="757"/>
      <c r="H21" s="758">
        <f t="shared" si="0"/>
        <v>0</v>
      </c>
      <c r="I21" s="23"/>
    </row>
    <row r="22" spans="1:9" ht="15">
      <c r="A22" s="23"/>
      <c r="B22" s="759" t="s">
        <v>300</v>
      </c>
      <c r="C22" s="760"/>
      <c r="D22" s="761"/>
      <c r="E22" s="760"/>
      <c r="F22" s="761"/>
      <c r="G22" s="762">
        <f>SUM(G13:G21)</f>
        <v>0</v>
      </c>
      <c r="H22" s="763">
        <f>SUM(H13:H21)</f>
        <v>0</v>
      </c>
      <c r="I22" s="23"/>
    </row>
    <row r="23" spans="1:9" ht="15">
      <c r="A23" s="23"/>
      <c r="B23" s="1705" t="s">
        <v>587</v>
      </c>
      <c r="C23" s="1520"/>
      <c r="D23" s="1520"/>
      <c r="E23" s="1520"/>
      <c r="F23" s="1520"/>
      <c r="G23" s="1520"/>
      <c r="H23" s="1706"/>
      <c r="I23" s="23"/>
    </row>
    <row r="24" spans="1:9" ht="15">
      <c r="A24" s="23"/>
      <c r="B24" s="1707" t="s">
        <v>379</v>
      </c>
      <c r="C24" s="1709" t="s">
        <v>950</v>
      </c>
      <c r="D24" s="1711" t="s">
        <v>951</v>
      </c>
      <c r="E24" s="1709" t="s">
        <v>952</v>
      </c>
      <c r="F24" s="1709" t="s">
        <v>953</v>
      </c>
      <c r="G24" s="1709" t="s">
        <v>954</v>
      </c>
      <c r="H24" s="764" t="s">
        <v>800</v>
      </c>
      <c r="I24" s="23"/>
    </row>
    <row r="25" spans="1:9" ht="15">
      <c r="A25" s="23"/>
      <c r="B25" s="1708"/>
      <c r="C25" s="1710"/>
      <c r="D25" s="1710"/>
      <c r="E25" s="1712"/>
      <c r="F25" s="1712"/>
      <c r="G25" s="1712"/>
      <c r="H25" s="752" t="s">
        <v>801</v>
      </c>
      <c r="I25" s="23"/>
    </row>
    <row r="26" spans="1:9" ht="15">
      <c r="A26" s="23"/>
      <c r="B26" s="1708"/>
      <c r="C26" s="1710"/>
      <c r="D26" s="1710"/>
      <c r="E26" s="1712"/>
      <c r="F26" s="1712"/>
      <c r="G26" s="1712"/>
      <c r="H26" s="753" t="s">
        <v>802</v>
      </c>
      <c r="I26" s="23"/>
    </row>
    <row r="27" spans="1:9" ht="15">
      <c r="A27" s="23"/>
      <c r="B27" s="765">
        <f>B13</f>
        <v>0</v>
      </c>
      <c r="C27" s="766"/>
      <c r="D27" s="767"/>
      <c r="E27" s="756"/>
      <c r="F27" s="757"/>
      <c r="G27" s="768">
        <f aca="true" t="shared" si="1" ref="G27:G35">D27+C27+E27+F27</f>
        <v>0</v>
      </c>
      <c r="H27" s="769">
        <f aca="true" t="shared" si="2" ref="H27:H35">E13-F13-G27</f>
        <v>0</v>
      </c>
      <c r="I27" s="770"/>
    </row>
    <row r="28" spans="1:9" ht="15">
      <c r="A28" s="23"/>
      <c r="B28" s="765">
        <f aca="true" t="shared" si="3" ref="B28:B35">B14</f>
        <v>0</v>
      </c>
      <c r="C28" s="766"/>
      <c r="D28" s="767"/>
      <c r="E28" s="756"/>
      <c r="F28" s="757"/>
      <c r="G28" s="768">
        <f t="shared" si="1"/>
        <v>0</v>
      </c>
      <c r="H28" s="769">
        <f t="shared" si="2"/>
        <v>0</v>
      </c>
      <c r="I28" s="770"/>
    </row>
    <row r="29" spans="1:9" ht="15">
      <c r="A29" s="23"/>
      <c r="B29" s="765">
        <f t="shared" si="3"/>
        <v>0</v>
      </c>
      <c r="C29" s="766"/>
      <c r="D29" s="767"/>
      <c r="E29" s="756"/>
      <c r="F29" s="757"/>
      <c r="G29" s="768">
        <f t="shared" si="1"/>
        <v>0</v>
      </c>
      <c r="H29" s="769">
        <f t="shared" si="2"/>
        <v>0</v>
      </c>
      <c r="I29" s="770"/>
    </row>
    <row r="30" spans="1:9" ht="15">
      <c r="A30" s="23"/>
      <c r="B30" s="765">
        <f t="shared" si="3"/>
        <v>0</v>
      </c>
      <c r="C30" s="766"/>
      <c r="D30" s="767"/>
      <c r="E30" s="756"/>
      <c r="F30" s="757"/>
      <c r="G30" s="768">
        <f t="shared" si="1"/>
        <v>0</v>
      </c>
      <c r="H30" s="769">
        <f t="shared" si="2"/>
        <v>0</v>
      </c>
      <c r="I30" s="770"/>
    </row>
    <row r="31" spans="1:9" ht="15">
      <c r="A31" s="23"/>
      <c r="B31" s="765">
        <f t="shared" si="3"/>
        <v>0</v>
      </c>
      <c r="C31" s="766"/>
      <c r="D31" s="767"/>
      <c r="E31" s="756"/>
      <c r="F31" s="757"/>
      <c r="G31" s="768">
        <f t="shared" si="1"/>
        <v>0</v>
      </c>
      <c r="H31" s="769">
        <f t="shared" si="2"/>
        <v>0</v>
      </c>
      <c r="I31" s="23"/>
    </row>
    <row r="32" spans="1:9" ht="15">
      <c r="A32" s="23"/>
      <c r="B32" s="765">
        <f t="shared" si="3"/>
        <v>0</v>
      </c>
      <c r="C32" s="766"/>
      <c r="D32" s="767"/>
      <c r="E32" s="756"/>
      <c r="F32" s="757"/>
      <c r="G32" s="768">
        <f t="shared" si="1"/>
        <v>0</v>
      </c>
      <c r="H32" s="769">
        <f t="shared" si="2"/>
        <v>0</v>
      </c>
      <c r="I32" s="23"/>
    </row>
    <row r="33" spans="1:9" ht="15">
      <c r="A33" s="23"/>
      <c r="B33" s="765">
        <f t="shared" si="3"/>
        <v>0</v>
      </c>
      <c r="C33" s="766"/>
      <c r="D33" s="767"/>
      <c r="E33" s="756"/>
      <c r="F33" s="757"/>
      <c r="G33" s="768">
        <f t="shared" si="1"/>
        <v>0</v>
      </c>
      <c r="H33" s="769">
        <f t="shared" si="2"/>
        <v>0</v>
      </c>
      <c r="I33" s="23"/>
    </row>
    <row r="34" spans="1:9" ht="15">
      <c r="A34" s="23"/>
      <c r="B34" s="765">
        <f t="shared" si="3"/>
        <v>0</v>
      </c>
      <c r="C34" s="766"/>
      <c r="D34" s="767"/>
      <c r="E34" s="756"/>
      <c r="F34" s="757"/>
      <c r="G34" s="768">
        <f t="shared" si="1"/>
        <v>0</v>
      </c>
      <c r="H34" s="769">
        <f t="shared" si="2"/>
        <v>0</v>
      </c>
      <c r="I34" s="23"/>
    </row>
    <row r="35" spans="1:9" ht="15">
      <c r="A35" s="23"/>
      <c r="B35" s="765">
        <f t="shared" si="3"/>
        <v>0</v>
      </c>
      <c r="C35" s="766"/>
      <c r="D35" s="767"/>
      <c r="E35" s="756"/>
      <c r="F35" s="757"/>
      <c r="G35" s="768">
        <f t="shared" si="1"/>
        <v>0</v>
      </c>
      <c r="H35" s="769">
        <f t="shared" si="2"/>
        <v>0</v>
      </c>
      <c r="I35" s="23"/>
    </row>
    <row r="36" spans="1:9" ht="15">
      <c r="A36" s="23"/>
      <c r="B36" s="771" t="s">
        <v>300</v>
      </c>
      <c r="C36" s="762">
        <f aca="true" t="shared" si="4" ref="C36:H36">SUM(C27:C35)</f>
        <v>0</v>
      </c>
      <c r="D36" s="762">
        <f t="shared" si="4"/>
        <v>0</v>
      </c>
      <c r="E36" s="762">
        <f t="shared" si="4"/>
        <v>0</v>
      </c>
      <c r="F36" s="762">
        <f t="shared" si="4"/>
        <v>0</v>
      </c>
      <c r="G36" s="762">
        <f t="shared" si="4"/>
        <v>0</v>
      </c>
      <c r="H36" s="763">
        <f t="shared" si="4"/>
        <v>0</v>
      </c>
      <c r="I36" s="23"/>
    </row>
    <row r="37" spans="1:9" ht="15">
      <c r="A37" s="23"/>
      <c r="B37" s="772"/>
      <c r="C37" s="397"/>
      <c r="D37" s="397"/>
      <c r="E37" s="397"/>
      <c r="F37" s="397"/>
      <c r="G37" s="397"/>
      <c r="H37" s="397"/>
      <c r="I37" s="23"/>
    </row>
    <row r="38" spans="1:9" ht="59.25" customHeight="1">
      <c r="A38" s="23"/>
      <c r="B38" s="1704" t="s">
        <v>955</v>
      </c>
      <c r="C38" s="1704"/>
      <c r="D38" s="1704"/>
      <c r="E38" s="1704"/>
      <c r="F38" s="1704"/>
      <c r="G38" s="1704"/>
      <c r="H38" s="1704"/>
      <c r="I38" s="23"/>
    </row>
    <row r="39" spans="1:9" ht="15.75" customHeight="1">
      <c r="A39" s="23"/>
      <c r="B39" s="773"/>
      <c r="C39" s="90"/>
      <c r="D39" s="773"/>
      <c r="E39" s="773"/>
      <c r="F39" s="773"/>
      <c r="G39" s="773"/>
      <c r="H39" s="773"/>
      <c r="I39" s="23"/>
    </row>
    <row r="40" spans="1:9" ht="33" customHeight="1">
      <c r="A40" s="23"/>
      <c r="B40" s="1704" t="s">
        <v>956</v>
      </c>
      <c r="C40" s="1704"/>
      <c r="D40" s="1704"/>
      <c r="E40" s="1704"/>
      <c r="F40" s="1704"/>
      <c r="G40" s="1704"/>
      <c r="H40" s="1704"/>
      <c r="I40" s="23"/>
    </row>
    <row r="41" spans="1:9" ht="15.75" customHeight="1">
      <c r="A41" s="23"/>
      <c r="B41" s="774"/>
      <c r="C41" s="774"/>
      <c r="D41" s="774"/>
      <c r="E41" s="774"/>
      <c r="F41" s="774"/>
      <c r="G41" s="774"/>
      <c r="H41" s="774"/>
      <c r="I41" s="23"/>
    </row>
    <row r="42" spans="1:9" ht="15.75" customHeight="1">
      <c r="A42" s="23"/>
      <c r="B42" s="774"/>
      <c r="C42" s="774"/>
      <c r="D42" s="774"/>
      <c r="E42" s="774"/>
      <c r="F42" s="774"/>
      <c r="G42" s="774"/>
      <c r="H42" s="774"/>
      <c r="I42" s="23"/>
    </row>
    <row r="43" spans="1:7" ht="15.75" customHeight="1">
      <c r="A43" s="70"/>
      <c r="B43" s="70"/>
      <c r="C43" s="70"/>
      <c r="D43" s="70"/>
      <c r="E43" s="70"/>
      <c r="F43" s="70"/>
      <c r="G43" s="70"/>
    </row>
    <row r="44" spans="1:7" ht="15.75" customHeight="1">
      <c r="A44" s="71"/>
      <c r="B44" s="69"/>
      <c r="C44" s="69"/>
      <c r="D44" s="69"/>
      <c r="E44" s="69"/>
      <c r="F44" s="69"/>
      <c r="G44" s="69"/>
    </row>
    <row r="45" spans="1:7" ht="15.75" customHeight="1">
      <c r="A45" s="71"/>
      <c r="B45" s="69"/>
      <c r="C45" s="69"/>
      <c r="D45" s="69"/>
      <c r="E45" s="69"/>
      <c r="F45" s="69"/>
      <c r="G45" s="69"/>
    </row>
    <row r="46" ht="15.75"/>
    <row r="47" ht="15.75"/>
    <row r="48" ht="15.75"/>
    <row r="49" ht="15.75"/>
    <row r="50" ht="15.75"/>
    <row r="52" ht="15">
      <c r="A52" s="72"/>
    </row>
  </sheetData>
  <sheetProtection/>
  <mergeCells count="23">
    <mergeCell ref="B2:E3"/>
    <mergeCell ref="G2:H2"/>
    <mergeCell ref="G3:H3"/>
    <mergeCell ref="B4:E5"/>
    <mergeCell ref="G4:H4"/>
    <mergeCell ref="G5:H5"/>
    <mergeCell ref="B6:H8"/>
    <mergeCell ref="B9:H9"/>
    <mergeCell ref="B10:B12"/>
    <mergeCell ref="C10:C12"/>
    <mergeCell ref="D10:D12"/>
    <mergeCell ref="E10:E12"/>
    <mergeCell ref="F10:F12"/>
    <mergeCell ref="G10:G12"/>
    <mergeCell ref="B38:H38"/>
    <mergeCell ref="B40:H40"/>
    <mergeCell ref="B23:H23"/>
    <mergeCell ref="B24:B26"/>
    <mergeCell ref="C24:C26"/>
    <mergeCell ref="D24:D26"/>
    <mergeCell ref="E24:E26"/>
    <mergeCell ref="F24:F26"/>
    <mergeCell ref="G24:G26"/>
  </mergeCells>
  <printOptions/>
  <pageMargins left="0.75" right="0.75" top="1" bottom="1" header="0.5" footer="0.5"/>
  <pageSetup fitToHeight="1" fitToWidth="1" horizontalDpi="600" verticalDpi="600" orientation="portrait" paperSize="9" scale="72" r:id="rId2"/>
  <drawing r:id="rId1"/>
</worksheet>
</file>

<file path=xl/worksheets/sheet48.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1" sqref="A1"/>
    </sheetView>
  </sheetViews>
  <sheetFormatPr defaultColWidth="9.140625" defaultRowHeight="12.75"/>
  <cols>
    <col min="1" max="1" width="2.28125" style="23" customWidth="1"/>
    <col min="2" max="2" width="22.57421875" style="23" customWidth="1"/>
    <col min="3" max="3" width="7.7109375" style="23" customWidth="1"/>
    <col min="4" max="4" width="9.00390625" style="23" customWidth="1"/>
    <col min="5" max="5" width="10.421875" style="23" customWidth="1"/>
    <col min="6" max="6" width="8.140625" style="23" customWidth="1"/>
    <col min="7" max="7" width="8.28125" style="23" customWidth="1"/>
    <col min="8" max="8" width="17.8515625" style="23" customWidth="1"/>
    <col min="9" max="9" width="11.8515625" style="23" customWidth="1"/>
    <col min="10" max="10" width="2.57421875" style="23" customWidth="1"/>
    <col min="11" max="16384" width="9.140625" style="23" customWidth="1"/>
  </cols>
  <sheetData>
    <row r="1" spans="1:9" ht="15.75" customHeight="1">
      <c r="A1" s="90"/>
      <c r="B1" s="90"/>
      <c r="C1" s="90"/>
      <c r="D1" s="90"/>
      <c r="E1" s="90"/>
      <c r="F1" s="90"/>
      <c r="G1" s="90"/>
      <c r="H1" s="635"/>
      <c r="I1" s="90"/>
    </row>
    <row r="2" spans="1:9" ht="27.75" customHeight="1">
      <c r="A2" s="90"/>
      <c r="B2" s="1525" t="s">
        <v>286</v>
      </c>
      <c r="C2" s="1525"/>
      <c r="D2" s="1525"/>
      <c r="E2" s="1719" t="s">
        <v>287</v>
      </c>
      <c r="F2" s="1720"/>
      <c r="G2" s="1720"/>
      <c r="H2" s="1721"/>
      <c r="I2" s="90"/>
    </row>
    <row r="3" spans="1:9" ht="22.5" customHeight="1">
      <c r="A3" s="90"/>
      <c r="B3" s="1525"/>
      <c r="C3" s="1525"/>
      <c r="D3" s="1525"/>
      <c r="E3" s="1668" t="s">
        <v>130</v>
      </c>
      <c r="F3" s="1409"/>
      <c r="G3" s="1409"/>
      <c r="H3" s="1410"/>
      <c r="I3" s="90"/>
    </row>
    <row r="4" spans="1:9" ht="16.5" customHeight="1">
      <c r="A4" s="90"/>
      <c r="B4" s="1525" t="s">
        <v>957</v>
      </c>
      <c r="C4" s="1525"/>
      <c r="D4" s="1525"/>
      <c r="E4" s="1668" t="s">
        <v>289</v>
      </c>
      <c r="F4" s="1409"/>
      <c r="G4" s="1412">
        <v>1</v>
      </c>
      <c r="H4" s="1413"/>
      <c r="I4" s="90"/>
    </row>
    <row r="5" spans="1:9" ht="16.5" customHeight="1">
      <c r="A5" s="90"/>
      <c r="B5" s="1525"/>
      <c r="C5" s="1525"/>
      <c r="D5" s="1525"/>
      <c r="E5" s="1474" t="s">
        <v>917</v>
      </c>
      <c r="F5" s="1475"/>
      <c r="G5" s="1414">
        <f ca="1">TODAY()</f>
        <v>42394</v>
      </c>
      <c r="H5" s="1415"/>
      <c r="I5" s="90"/>
    </row>
    <row r="6" spans="1:9" ht="15">
      <c r="A6" s="90"/>
      <c r="B6" s="90"/>
      <c r="C6" s="90"/>
      <c r="D6" s="90"/>
      <c r="E6" s="89"/>
      <c r="F6" s="90"/>
      <c r="G6" s="90"/>
      <c r="H6" s="90"/>
      <c r="I6" s="90"/>
    </row>
    <row r="7" spans="1:9" ht="49.5" customHeight="1">
      <c r="A7" s="90"/>
      <c r="B7" s="1378" t="s">
        <v>875</v>
      </c>
      <c r="C7" s="1378"/>
      <c r="D7" s="1378"/>
      <c r="E7" s="1378"/>
      <c r="F7" s="1378"/>
      <c r="G7" s="1378"/>
      <c r="H7" s="1378"/>
      <c r="I7" s="90"/>
    </row>
    <row r="8" spans="1:9" ht="60.75" customHeight="1">
      <c r="A8" s="90"/>
      <c r="B8" s="775" t="s">
        <v>719</v>
      </c>
      <c r="C8" s="1569" t="s">
        <v>312</v>
      </c>
      <c r="D8" s="1569"/>
      <c r="E8" s="1569"/>
      <c r="F8" s="671" t="s">
        <v>311</v>
      </c>
      <c r="G8" s="671"/>
      <c r="H8" s="125" t="s">
        <v>722</v>
      </c>
      <c r="I8" s="90"/>
    </row>
    <row r="9" spans="1:9" ht="15">
      <c r="A9" s="90"/>
      <c r="B9" s="776"/>
      <c r="C9" s="113" t="s">
        <v>341</v>
      </c>
      <c r="D9" s="113" t="s">
        <v>301</v>
      </c>
      <c r="E9" s="113" t="s">
        <v>297</v>
      </c>
      <c r="F9" s="113" t="s">
        <v>301</v>
      </c>
      <c r="G9" s="113" t="s">
        <v>297</v>
      </c>
      <c r="H9" s="673" t="s">
        <v>297</v>
      </c>
      <c r="I9" s="90"/>
    </row>
    <row r="10" spans="1:9" ht="15">
      <c r="A10" s="90"/>
      <c r="B10" s="319"/>
      <c r="C10" s="81"/>
      <c r="D10" s="511"/>
      <c r="E10" s="674">
        <f aca="true" t="shared" si="0" ref="E10:E30">C10*D10</f>
        <v>0</v>
      </c>
      <c r="F10" s="511"/>
      <c r="G10" s="674">
        <f>F10*C10</f>
        <v>0</v>
      </c>
      <c r="H10" s="777">
        <f aca="true" t="shared" si="1" ref="H10:H30">IF(E10&lt;G10,E10,G10)</f>
        <v>0</v>
      </c>
      <c r="I10" s="90"/>
    </row>
    <row r="11" spans="1:9" ht="15">
      <c r="A11" s="90"/>
      <c r="B11" s="319"/>
      <c r="C11" s="81"/>
      <c r="D11" s="511"/>
      <c r="E11" s="674">
        <f t="shared" si="0"/>
        <v>0</v>
      </c>
      <c r="F11" s="511"/>
      <c r="G11" s="674">
        <f aca="true" t="shared" si="2" ref="G11:G30">IF(F11=0,C11,C11*F11)</f>
        <v>0</v>
      </c>
      <c r="H11" s="777">
        <f t="shared" si="1"/>
        <v>0</v>
      </c>
      <c r="I11" s="90"/>
    </row>
    <row r="12" spans="1:9" ht="15">
      <c r="A12" s="90"/>
      <c r="B12" s="319"/>
      <c r="C12" s="81"/>
      <c r="D12" s="511"/>
      <c r="E12" s="674">
        <f t="shared" si="0"/>
        <v>0</v>
      </c>
      <c r="F12" s="511"/>
      <c r="G12" s="674">
        <f t="shared" si="2"/>
        <v>0</v>
      </c>
      <c r="H12" s="777">
        <f t="shared" si="1"/>
        <v>0</v>
      </c>
      <c r="I12" s="90"/>
    </row>
    <row r="13" spans="1:9" ht="15">
      <c r="A13" s="90"/>
      <c r="B13" s="319"/>
      <c r="C13" s="81"/>
      <c r="D13" s="511"/>
      <c r="E13" s="674">
        <f t="shared" si="0"/>
        <v>0</v>
      </c>
      <c r="F13" s="511"/>
      <c r="G13" s="674">
        <f t="shared" si="2"/>
        <v>0</v>
      </c>
      <c r="H13" s="777">
        <f t="shared" si="1"/>
        <v>0</v>
      </c>
      <c r="I13" s="90"/>
    </row>
    <row r="14" spans="1:9" ht="15">
      <c r="A14" s="90"/>
      <c r="B14" s="319"/>
      <c r="C14" s="81"/>
      <c r="D14" s="511"/>
      <c r="E14" s="674">
        <f t="shared" si="0"/>
        <v>0</v>
      </c>
      <c r="F14" s="511"/>
      <c r="G14" s="674">
        <f t="shared" si="2"/>
        <v>0</v>
      </c>
      <c r="H14" s="777">
        <f t="shared" si="1"/>
        <v>0</v>
      </c>
      <c r="I14" s="90"/>
    </row>
    <row r="15" spans="1:9" ht="15">
      <c r="A15" s="90"/>
      <c r="B15" s="319"/>
      <c r="C15" s="81"/>
      <c r="D15" s="511"/>
      <c r="E15" s="674">
        <f t="shared" si="0"/>
        <v>0</v>
      </c>
      <c r="F15" s="511"/>
      <c r="G15" s="674">
        <f t="shared" si="2"/>
        <v>0</v>
      </c>
      <c r="H15" s="777">
        <f t="shared" si="1"/>
        <v>0</v>
      </c>
      <c r="I15" s="90"/>
    </row>
    <row r="16" spans="1:9" ht="15">
      <c r="A16" s="90"/>
      <c r="B16" s="319"/>
      <c r="C16" s="81"/>
      <c r="D16" s="511"/>
      <c r="E16" s="674">
        <f t="shared" si="0"/>
        <v>0</v>
      </c>
      <c r="F16" s="511"/>
      <c r="G16" s="674">
        <f t="shared" si="2"/>
        <v>0</v>
      </c>
      <c r="H16" s="777">
        <f t="shared" si="1"/>
        <v>0</v>
      </c>
      <c r="I16" s="90"/>
    </row>
    <row r="17" spans="1:9" ht="15">
      <c r="A17" s="90"/>
      <c r="B17" s="319"/>
      <c r="C17" s="81"/>
      <c r="D17" s="511"/>
      <c r="E17" s="674">
        <f t="shared" si="0"/>
        <v>0</v>
      </c>
      <c r="F17" s="511"/>
      <c r="G17" s="674">
        <f t="shared" si="2"/>
        <v>0</v>
      </c>
      <c r="H17" s="777">
        <f t="shared" si="1"/>
        <v>0</v>
      </c>
      <c r="I17" s="90"/>
    </row>
    <row r="18" spans="1:9" ht="15">
      <c r="A18" s="90"/>
      <c r="B18" s="319"/>
      <c r="C18" s="81"/>
      <c r="D18" s="511"/>
      <c r="E18" s="674">
        <f t="shared" si="0"/>
        <v>0</v>
      </c>
      <c r="F18" s="511"/>
      <c r="G18" s="674">
        <f t="shared" si="2"/>
        <v>0</v>
      </c>
      <c r="H18" s="777">
        <f t="shared" si="1"/>
        <v>0</v>
      </c>
      <c r="I18" s="90"/>
    </row>
    <row r="19" spans="1:9" ht="15">
      <c r="A19" s="90"/>
      <c r="B19" s="319"/>
      <c r="C19" s="81"/>
      <c r="D19" s="511"/>
      <c r="E19" s="674">
        <f t="shared" si="0"/>
        <v>0</v>
      </c>
      <c r="F19" s="511"/>
      <c r="G19" s="674">
        <f t="shared" si="2"/>
        <v>0</v>
      </c>
      <c r="H19" s="777">
        <f t="shared" si="1"/>
        <v>0</v>
      </c>
      <c r="I19" s="90"/>
    </row>
    <row r="20" spans="1:9" ht="15">
      <c r="A20" s="90"/>
      <c r="B20" s="319"/>
      <c r="C20" s="81"/>
      <c r="D20" s="511"/>
      <c r="E20" s="674">
        <f t="shared" si="0"/>
        <v>0</v>
      </c>
      <c r="F20" s="511"/>
      <c r="G20" s="674">
        <f t="shared" si="2"/>
        <v>0</v>
      </c>
      <c r="H20" s="777">
        <f t="shared" si="1"/>
        <v>0</v>
      </c>
      <c r="I20" s="90"/>
    </row>
    <row r="21" spans="1:9" ht="15">
      <c r="A21" s="90"/>
      <c r="B21" s="319"/>
      <c r="C21" s="81"/>
      <c r="D21" s="511"/>
      <c r="E21" s="674">
        <f t="shared" si="0"/>
        <v>0</v>
      </c>
      <c r="F21" s="511"/>
      <c r="G21" s="674">
        <f t="shared" si="2"/>
        <v>0</v>
      </c>
      <c r="H21" s="777">
        <f t="shared" si="1"/>
        <v>0</v>
      </c>
      <c r="I21" s="90"/>
    </row>
    <row r="22" spans="1:9" ht="15">
      <c r="A22" s="90"/>
      <c r="B22" s="319"/>
      <c r="C22" s="81"/>
      <c r="D22" s="511"/>
      <c r="E22" s="674">
        <f t="shared" si="0"/>
        <v>0</v>
      </c>
      <c r="F22" s="511"/>
      <c r="G22" s="674">
        <f t="shared" si="2"/>
        <v>0</v>
      </c>
      <c r="H22" s="777">
        <f t="shared" si="1"/>
        <v>0</v>
      </c>
      <c r="I22" s="90"/>
    </row>
    <row r="23" spans="1:9" ht="15">
      <c r="A23" s="90"/>
      <c r="B23" s="319"/>
      <c r="C23" s="81"/>
      <c r="D23" s="511"/>
      <c r="E23" s="674">
        <f t="shared" si="0"/>
        <v>0</v>
      </c>
      <c r="F23" s="511"/>
      <c r="G23" s="674">
        <f t="shared" si="2"/>
        <v>0</v>
      </c>
      <c r="H23" s="777">
        <f t="shared" si="1"/>
        <v>0</v>
      </c>
      <c r="I23" s="90"/>
    </row>
    <row r="24" spans="1:9" ht="15">
      <c r="A24" s="90"/>
      <c r="B24" s="319"/>
      <c r="C24" s="81"/>
      <c r="D24" s="511"/>
      <c r="E24" s="674">
        <f t="shared" si="0"/>
        <v>0</v>
      </c>
      <c r="F24" s="511"/>
      <c r="G24" s="674">
        <f t="shared" si="2"/>
        <v>0</v>
      </c>
      <c r="H24" s="777">
        <f t="shared" si="1"/>
        <v>0</v>
      </c>
      <c r="I24" s="90"/>
    </row>
    <row r="25" spans="1:9" ht="15">
      <c r="A25" s="90"/>
      <c r="B25" s="319"/>
      <c r="C25" s="81"/>
      <c r="D25" s="511"/>
      <c r="E25" s="674">
        <f t="shared" si="0"/>
        <v>0</v>
      </c>
      <c r="F25" s="511"/>
      <c r="G25" s="674">
        <f t="shared" si="2"/>
        <v>0</v>
      </c>
      <c r="H25" s="777">
        <f t="shared" si="1"/>
        <v>0</v>
      </c>
      <c r="I25" s="90"/>
    </row>
    <row r="26" spans="1:9" ht="15">
      <c r="A26" s="90"/>
      <c r="B26" s="319"/>
      <c r="C26" s="81"/>
      <c r="D26" s="511"/>
      <c r="E26" s="674">
        <f t="shared" si="0"/>
        <v>0</v>
      </c>
      <c r="F26" s="511"/>
      <c r="G26" s="674">
        <f t="shared" si="2"/>
        <v>0</v>
      </c>
      <c r="H26" s="777">
        <f t="shared" si="1"/>
        <v>0</v>
      </c>
      <c r="I26" s="90"/>
    </row>
    <row r="27" spans="1:9" ht="15">
      <c r="A27" s="90"/>
      <c r="B27" s="319"/>
      <c r="C27" s="81"/>
      <c r="D27" s="511"/>
      <c r="E27" s="674">
        <f t="shared" si="0"/>
        <v>0</v>
      </c>
      <c r="F27" s="511"/>
      <c r="G27" s="674">
        <f t="shared" si="2"/>
        <v>0</v>
      </c>
      <c r="H27" s="777">
        <f t="shared" si="1"/>
        <v>0</v>
      </c>
      <c r="I27" s="90"/>
    </row>
    <row r="28" spans="1:9" ht="15">
      <c r="A28" s="90"/>
      <c r="B28" s="319"/>
      <c r="C28" s="81"/>
      <c r="D28" s="511"/>
      <c r="E28" s="674">
        <f t="shared" si="0"/>
        <v>0</v>
      </c>
      <c r="F28" s="511"/>
      <c r="G28" s="674">
        <f t="shared" si="2"/>
        <v>0</v>
      </c>
      <c r="H28" s="777">
        <f t="shared" si="1"/>
        <v>0</v>
      </c>
      <c r="I28" s="90"/>
    </row>
    <row r="29" spans="1:9" ht="15">
      <c r="A29" s="90"/>
      <c r="B29" s="319"/>
      <c r="C29" s="81"/>
      <c r="D29" s="511"/>
      <c r="E29" s="674">
        <f t="shared" si="0"/>
        <v>0</v>
      </c>
      <c r="F29" s="511"/>
      <c r="G29" s="674">
        <f t="shared" si="2"/>
        <v>0</v>
      </c>
      <c r="H29" s="777">
        <f t="shared" si="1"/>
        <v>0</v>
      </c>
      <c r="I29" s="90"/>
    </row>
    <row r="30" spans="1:9" ht="15">
      <c r="A30" s="90"/>
      <c r="B30" s="321"/>
      <c r="C30" s="171"/>
      <c r="D30" s="512"/>
      <c r="E30" s="676">
        <f t="shared" si="0"/>
        <v>0</v>
      </c>
      <c r="F30" s="512"/>
      <c r="G30" s="676">
        <f t="shared" si="2"/>
        <v>0</v>
      </c>
      <c r="H30" s="778">
        <f t="shared" si="1"/>
        <v>0</v>
      </c>
      <c r="I30" s="90"/>
    </row>
    <row r="31" spans="1:9" ht="15">
      <c r="A31" s="90"/>
      <c r="B31" s="118"/>
      <c r="C31" s="118"/>
      <c r="D31" s="118"/>
      <c r="E31" s="118"/>
      <c r="F31" s="118"/>
      <c r="G31" s="119" t="s">
        <v>300</v>
      </c>
      <c r="H31" s="779">
        <f>SUM(H9:H29)</f>
        <v>0</v>
      </c>
      <c r="I31" s="90"/>
    </row>
    <row r="32" spans="1:9" ht="15">
      <c r="A32" s="90"/>
      <c r="B32" s="89"/>
      <c r="C32" s="89"/>
      <c r="D32" s="89"/>
      <c r="E32" s="89"/>
      <c r="F32" s="89"/>
      <c r="G32" s="106" t="s">
        <v>758</v>
      </c>
      <c r="H32" s="174"/>
      <c r="I32" s="90"/>
    </row>
    <row r="33" spans="1:9" ht="15">
      <c r="A33" s="90"/>
      <c r="B33" s="89"/>
      <c r="C33" s="89"/>
      <c r="D33" s="89"/>
      <c r="E33" s="89"/>
      <c r="F33" s="89"/>
      <c r="G33" s="106" t="s">
        <v>797</v>
      </c>
      <c r="H33" s="779">
        <f>H31-H32</f>
        <v>0</v>
      </c>
      <c r="I33" s="90"/>
    </row>
    <row r="34" spans="1:9" ht="15">
      <c r="A34" s="90"/>
      <c r="B34" s="89"/>
      <c r="C34" s="89"/>
      <c r="D34" s="89"/>
      <c r="E34" s="89"/>
      <c r="F34" s="89"/>
      <c r="G34" s="89"/>
      <c r="H34" s="89"/>
      <c r="I34" s="90"/>
    </row>
    <row r="35" spans="1:9" ht="15">
      <c r="A35" s="90"/>
      <c r="B35" s="90"/>
      <c r="C35" s="90"/>
      <c r="D35" s="90"/>
      <c r="E35" s="90"/>
      <c r="F35" s="90"/>
      <c r="G35" s="90"/>
      <c r="H35" s="90"/>
      <c r="I35" s="90"/>
    </row>
    <row r="36" spans="1:9" ht="15">
      <c r="A36" s="90"/>
      <c r="B36" s="90"/>
      <c r="C36" s="90"/>
      <c r="D36" s="90"/>
      <c r="E36" s="90"/>
      <c r="F36" s="90"/>
      <c r="G36" s="90"/>
      <c r="H36" s="90"/>
      <c r="I36" s="90"/>
    </row>
  </sheetData>
  <sheetProtection/>
  <mergeCells count="12">
    <mergeCell ref="B4:D5"/>
    <mergeCell ref="E4:F4"/>
    <mergeCell ref="G4:H4"/>
    <mergeCell ref="E5:F5"/>
    <mergeCell ref="G5:H5"/>
    <mergeCell ref="B7:H7"/>
    <mergeCell ref="C8:E8"/>
    <mergeCell ref="B2:D3"/>
    <mergeCell ref="E2:F2"/>
    <mergeCell ref="G2:H2"/>
    <mergeCell ref="E3:F3"/>
    <mergeCell ref="G3:H3"/>
  </mergeCells>
  <printOptions/>
  <pageMargins left="0.75" right="0.75" top="1" bottom="1" header="0.5" footer="0.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B1:H31"/>
  <sheetViews>
    <sheetView showGridLines="0" zoomScalePageLayoutView="0" workbookViewId="0" topLeftCell="A1">
      <selection activeCell="A1" sqref="A1"/>
    </sheetView>
  </sheetViews>
  <sheetFormatPr defaultColWidth="9.140625" defaultRowHeight="12.75"/>
  <cols>
    <col min="1" max="1" width="2.28125" style="23" customWidth="1"/>
    <col min="2" max="2" width="27.140625" style="23" customWidth="1"/>
    <col min="3" max="3" width="7.8515625" style="23" customWidth="1"/>
    <col min="4" max="4" width="10.57421875" style="23" customWidth="1"/>
    <col min="5" max="5" width="12.7109375" style="23" customWidth="1"/>
    <col min="6" max="6" width="23.421875" style="23" customWidth="1"/>
    <col min="7" max="7" width="0" style="23" hidden="1" customWidth="1"/>
    <col min="8" max="8" width="16.8515625" style="23" customWidth="1"/>
    <col min="9" max="9" width="7.57421875" style="23" customWidth="1"/>
    <col min="10" max="10" width="2.57421875" style="23" customWidth="1"/>
    <col min="11" max="16384" width="9.140625" style="23" customWidth="1"/>
  </cols>
  <sheetData>
    <row r="1" ht="15.75" customHeight="1">
      <c r="F1" s="37"/>
    </row>
    <row r="2" spans="2:7" ht="15.75" customHeight="1">
      <c r="B2" s="1524" t="s">
        <v>286</v>
      </c>
      <c r="C2" s="1524"/>
      <c r="D2" s="580" t="s">
        <v>287</v>
      </c>
      <c r="E2" s="1562"/>
      <c r="F2" s="1563"/>
      <c r="G2" s="24"/>
    </row>
    <row r="3" spans="2:6" ht="15.75" customHeight="1">
      <c r="B3" s="1524"/>
      <c r="C3" s="1524"/>
      <c r="D3" s="162" t="s">
        <v>130</v>
      </c>
      <c r="E3" s="1467"/>
      <c r="F3" s="1468"/>
    </row>
    <row r="4" spans="2:6" ht="16.5" customHeight="1">
      <c r="B4" s="1525" t="s">
        <v>958</v>
      </c>
      <c r="C4" s="1525"/>
      <c r="D4" s="162" t="s">
        <v>289</v>
      </c>
      <c r="E4" s="1412">
        <v>2</v>
      </c>
      <c r="F4" s="1413"/>
    </row>
    <row r="5" spans="2:6" ht="16.5" customHeight="1">
      <c r="B5" s="1525"/>
      <c r="C5" s="1525"/>
      <c r="D5" s="75" t="s">
        <v>917</v>
      </c>
      <c r="E5" s="1414">
        <f ca="1">TODAY()</f>
        <v>42394</v>
      </c>
      <c r="F5" s="1415"/>
    </row>
    <row r="6" spans="2:6" ht="16.5" customHeight="1">
      <c r="B6" s="344"/>
      <c r="C6" s="344"/>
      <c r="D6" s="344"/>
      <c r="E6" s="89"/>
      <c r="F6" s="517"/>
    </row>
    <row r="7" spans="2:6" ht="50.25" customHeight="1">
      <c r="B7" s="1416" t="s">
        <v>874</v>
      </c>
      <c r="C7" s="1416"/>
      <c r="D7" s="1416"/>
      <c r="E7" s="1416"/>
      <c r="F7" s="1416"/>
    </row>
    <row r="8" spans="2:6" ht="48.75" customHeight="1">
      <c r="B8" s="1416" t="s">
        <v>723</v>
      </c>
      <c r="C8" s="1416"/>
      <c r="D8" s="1416"/>
      <c r="E8" s="1416"/>
      <c r="F8" s="1416"/>
    </row>
    <row r="9" spans="2:7" s="26" customFormat="1" ht="15" customHeight="1">
      <c r="B9" s="401"/>
      <c r="C9" s="89"/>
      <c r="D9" s="397"/>
      <c r="E9" s="89"/>
      <c r="F9" s="249" t="s">
        <v>760</v>
      </c>
      <c r="G9" s="28"/>
    </row>
    <row r="10" spans="2:8" s="39" customFormat="1" ht="48.75" customHeight="1">
      <c r="B10" s="124" t="s">
        <v>719</v>
      </c>
      <c r="C10" s="111" t="s">
        <v>1024</v>
      </c>
      <c r="D10" s="111" t="s">
        <v>724</v>
      </c>
      <c r="E10" s="111" t="s">
        <v>725</v>
      </c>
      <c r="F10" s="125" t="s">
        <v>726</v>
      </c>
      <c r="H10" s="42"/>
    </row>
    <row r="11" spans="2:8" ht="15" customHeight="1">
      <c r="B11" s="643"/>
      <c r="C11" s="510"/>
      <c r="D11" s="79"/>
      <c r="E11" s="644">
        <f aca="true" t="shared" si="0" ref="E11:E23">C11*D11</f>
        <v>0</v>
      </c>
      <c r="F11" s="151"/>
      <c r="H11" s="29"/>
    </row>
    <row r="12" spans="2:8" ht="15" customHeight="1">
      <c r="B12" s="595"/>
      <c r="C12" s="511"/>
      <c r="D12" s="81"/>
      <c r="E12" s="645">
        <f t="shared" si="0"/>
        <v>0</v>
      </c>
      <c r="F12" s="116"/>
      <c r="H12" s="29"/>
    </row>
    <row r="13" spans="2:8" ht="15" customHeight="1">
      <c r="B13" s="595"/>
      <c r="C13" s="511"/>
      <c r="D13" s="81"/>
      <c r="E13" s="645">
        <f t="shared" si="0"/>
        <v>0</v>
      </c>
      <c r="F13" s="116"/>
      <c r="H13" s="29"/>
    </row>
    <row r="14" spans="2:8" ht="15" customHeight="1">
      <c r="B14" s="595"/>
      <c r="C14" s="511"/>
      <c r="D14" s="81"/>
      <c r="E14" s="645">
        <f t="shared" si="0"/>
        <v>0</v>
      </c>
      <c r="F14" s="116"/>
      <c r="H14" s="29"/>
    </row>
    <row r="15" spans="2:8" ht="15" customHeight="1">
      <c r="B15" s="595"/>
      <c r="C15" s="511"/>
      <c r="D15" s="81"/>
      <c r="E15" s="645">
        <f t="shared" si="0"/>
        <v>0</v>
      </c>
      <c r="F15" s="116"/>
      <c r="H15" s="29"/>
    </row>
    <row r="16" spans="2:8" ht="15" customHeight="1">
      <c r="B16" s="595"/>
      <c r="C16" s="511"/>
      <c r="D16" s="81"/>
      <c r="E16" s="645">
        <f t="shared" si="0"/>
        <v>0</v>
      </c>
      <c r="F16" s="116"/>
      <c r="H16" s="29"/>
    </row>
    <row r="17" spans="2:8" ht="15" customHeight="1">
      <c r="B17" s="595"/>
      <c r="C17" s="511"/>
      <c r="D17" s="81"/>
      <c r="E17" s="645">
        <f t="shared" si="0"/>
        <v>0</v>
      </c>
      <c r="F17" s="116"/>
      <c r="H17" s="29"/>
    </row>
    <row r="18" spans="2:8" ht="15" customHeight="1">
      <c r="B18" s="595"/>
      <c r="C18" s="511"/>
      <c r="D18" s="81"/>
      <c r="E18" s="645">
        <f t="shared" si="0"/>
        <v>0</v>
      </c>
      <c r="F18" s="116"/>
      <c r="H18" s="29"/>
    </row>
    <row r="19" spans="2:8" ht="15" customHeight="1">
      <c r="B19" s="595"/>
      <c r="C19" s="511"/>
      <c r="D19" s="81"/>
      <c r="E19" s="645">
        <f t="shared" si="0"/>
        <v>0</v>
      </c>
      <c r="F19" s="116"/>
      <c r="H19" s="29"/>
    </row>
    <row r="20" spans="2:8" ht="15" customHeight="1">
      <c r="B20" s="595"/>
      <c r="C20" s="511"/>
      <c r="D20" s="81"/>
      <c r="E20" s="645">
        <f t="shared" si="0"/>
        <v>0</v>
      </c>
      <c r="F20" s="116"/>
      <c r="H20" s="29"/>
    </row>
    <row r="21" spans="2:8" ht="15" customHeight="1">
      <c r="B21" s="595"/>
      <c r="C21" s="511"/>
      <c r="D21" s="81"/>
      <c r="E21" s="645">
        <f t="shared" si="0"/>
        <v>0</v>
      </c>
      <c r="F21" s="116"/>
      <c r="H21" s="29"/>
    </row>
    <row r="22" spans="2:8" ht="15" customHeight="1">
      <c r="B22" s="595"/>
      <c r="C22" s="511"/>
      <c r="D22" s="81"/>
      <c r="E22" s="645">
        <f t="shared" si="0"/>
        <v>0</v>
      </c>
      <c r="F22" s="116"/>
      <c r="H22" s="29"/>
    </row>
    <row r="23" spans="2:8" ht="15" customHeight="1">
      <c r="B23" s="598"/>
      <c r="C23" s="512"/>
      <c r="D23" s="171"/>
      <c r="E23" s="646">
        <f t="shared" si="0"/>
        <v>0</v>
      </c>
      <c r="F23" s="261"/>
      <c r="H23" s="29"/>
    </row>
    <row r="24" spans="2:6" ht="15" customHeight="1">
      <c r="B24" s="118"/>
      <c r="C24" s="118"/>
      <c r="D24" s="119" t="s">
        <v>300</v>
      </c>
      <c r="E24" s="324">
        <f>SUM(H11:H23)</f>
        <v>0</v>
      </c>
      <c r="F24" s="144">
        <f>SUM(F11:F23)</f>
        <v>0</v>
      </c>
    </row>
    <row r="25" spans="2:6" ht="15" customHeight="1">
      <c r="B25" s="89"/>
      <c r="C25" s="89"/>
      <c r="D25" s="106" t="s">
        <v>161</v>
      </c>
      <c r="E25" s="650"/>
      <c r="F25" s="89"/>
    </row>
    <row r="26" spans="2:6" ht="15" customHeight="1">
      <c r="B26" s="89"/>
      <c r="C26" s="89"/>
      <c r="D26" s="106" t="s">
        <v>759</v>
      </c>
      <c r="E26" s="144">
        <f>E24-E25</f>
        <v>0</v>
      </c>
      <c r="F26" s="89"/>
    </row>
    <row r="27" spans="2:6" ht="15" customHeight="1">
      <c r="B27" s="24"/>
      <c r="C27" s="24"/>
      <c r="D27" s="24"/>
      <c r="E27" s="24"/>
      <c r="F27" s="50"/>
    </row>
    <row r="28" ht="15" customHeight="1">
      <c r="F28" s="51"/>
    </row>
    <row r="29" ht="15" customHeight="1">
      <c r="F29" s="51"/>
    </row>
    <row r="30" ht="15" customHeight="1">
      <c r="E30" s="51"/>
    </row>
    <row r="31" ht="15" customHeight="1">
      <c r="E31" s="51"/>
    </row>
  </sheetData>
  <sheetProtection/>
  <mergeCells count="8">
    <mergeCell ref="B7:F7"/>
    <mergeCell ref="B8:F8"/>
    <mergeCell ref="B2:C3"/>
    <mergeCell ref="E2:F2"/>
    <mergeCell ref="E3:F3"/>
    <mergeCell ref="B4:C5"/>
    <mergeCell ref="E4:F4"/>
    <mergeCell ref="E5:F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45"/>
  <sheetViews>
    <sheetView showGridLines="0" zoomScalePageLayoutView="0" workbookViewId="0" topLeftCell="A1">
      <selection activeCell="A1" sqref="A1"/>
    </sheetView>
  </sheetViews>
  <sheetFormatPr defaultColWidth="9.140625" defaultRowHeight="12.75"/>
  <cols>
    <col min="1" max="1" width="2.28125" style="23" customWidth="1"/>
    <col min="2" max="2" width="9.140625" style="23" customWidth="1"/>
    <col min="3" max="3" width="1.57421875" style="23" customWidth="1"/>
    <col min="4" max="4" width="8.00390625" style="23" customWidth="1"/>
    <col min="5" max="5" width="9.421875" style="23" customWidth="1"/>
    <col min="6" max="6" width="9.140625" style="23" customWidth="1"/>
    <col min="7" max="7" width="9.00390625" style="23" customWidth="1"/>
    <col min="8" max="8" width="9.140625" style="23" customWidth="1"/>
    <col min="9" max="9" width="8.421875" style="23" customWidth="1"/>
    <col min="10" max="10" width="9.140625" style="23" customWidth="1"/>
    <col min="11" max="11" width="8.140625" style="23" customWidth="1"/>
    <col min="12" max="12" width="14.00390625" style="23" customWidth="1"/>
    <col min="13" max="16384" width="9.140625" style="23" customWidth="1"/>
  </cols>
  <sheetData>
    <row r="1" spans="2:12" ht="15">
      <c r="B1" s="24"/>
      <c r="C1" s="24"/>
      <c r="D1" s="24"/>
      <c r="E1" s="24"/>
      <c r="F1" s="24"/>
      <c r="G1" s="24"/>
      <c r="H1" s="24"/>
      <c r="I1" s="24"/>
      <c r="J1" s="24"/>
      <c r="K1" s="20"/>
      <c r="L1" s="20"/>
    </row>
    <row r="2" spans="2:12" ht="15">
      <c r="B2" s="1379" t="s">
        <v>273</v>
      </c>
      <c r="C2" s="1379"/>
      <c r="D2" s="1379"/>
      <c r="E2" s="1379"/>
      <c r="F2" s="1379"/>
      <c r="G2" s="1379"/>
      <c r="H2" s="1461"/>
      <c r="I2" s="1462" t="s">
        <v>287</v>
      </c>
      <c r="J2" s="1463"/>
      <c r="K2" s="1464"/>
      <c r="L2" s="1465"/>
    </row>
    <row r="3" spans="2:12" ht="15">
      <c r="B3" s="1379"/>
      <c r="C3" s="1379"/>
      <c r="D3" s="1379"/>
      <c r="E3" s="1379"/>
      <c r="F3" s="1379"/>
      <c r="G3" s="1379"/>
      <c r="H3" s="1461"/>
      <c r="I3" s="1466" t="s">
        <v>130</v>
      </c>
      <c r="J3" s="1467"/>
      <c r="K3" s="1467"/>
      <c r="L3" s="1468"/>
    </row>
    <row r="4" spans="2:12" ht="15">
      <c r="B4" s="1472" t="s">
        <v>836</v>
      </c>
      <c r="C4" s="1472"/>
      <c r="D4" s="1472"/>
      <c r="E4" s="1472"/>
      <c r="F4" s="1472"/>
      <c r="G4" s="1472"/>
      <c r="H4" s="1473"/>
      <c r="I4" s="1466" t="s">
        <v>289</v>
      </c>
      <c r="J4" s="1467"/>
      <c r="K4" s="1412" t="s">
        <v>479</v>
      </c>
      <c r="L4" s="1413"/>
    </row>
    <row r="5" spans="2:12" ht="15">
      <c r="B5" s="1472"/>
      <c r="C5" s="1472"/>
      <c r="D5" s="1472"/>
      <c r="E5" s="1472"/>
      <c r="F5" s="1472"/>
      <c r="G5" s="1472"/>
      <c r="H5" s="1473"/>
      <c r="I5" s="1474" t="s">
        <v>917</v>
      </c>
      <c r="J5" s="1475"/>
      <c r="K5" s="1414">
        <f ca="1">TODAY()</f>
        <v>42394</v>
      </c>
      <c r="L5" s="1451"/>
    </row>
    <row r="6" spans="2:12" ht="15">
      <c r="B6" s="90"/>
      <c r="C6" s="90"/>
      <c r="D6" s="90"/>
      <c r="E6" s="90"/>
      <c r="F6" s="90"/>
      <c r="G6" s="90"/>
      <c r="H6" s="90"/>
      <c r="I6" s="90"/>
      <c r="J6" s="90"/>
      <c r="K6" s="175"/>
      <c r="L6" s="175"/>
    </row>
    <row r="7" spans="2:12" ht="15">
      <c r="B7" s="89" t="s">
        <v>837</v>
      </c>
      <c r="C7" s="89"/>
      <c r="D7" s="89"/>
      <c r="E7" s="1458"/>
      <c r="F7" s="1458"/>
      <c r="G7" s="1458"/>
      <c r="H7" s="89" t="s">
        <v>838</v>
      </c>
      <c r="I7" s="1458"/>
      <c r="J7" s="1458"/>
      <c r="K7" s="1458"/>
      <c r="L7" s="1458"/>
    </row>
    <row r="8" spans="2:12" ht="15">
      <c r="B8" s="76" t="s">
        <v>839</v>
      </c>
      <c r="C8" s="176"/>
      <c r="D8" s="1459"/>
      <c r="E8" s="1459"/>
      <c r="F8" s="1459"/>
      <c r="G8" s="1459"/>
      <c r="H8" s="1459"/>
      <c r="I8" s="1459"/>
      <c r="J8" s="1459"/>
      <c r="K8" s="1459"/>
      <c r="L8" s="1459"/>
    </row>
    <row r="9" spans="2:12" ht="15">
      <c r="B9" s="177"/>
      <c r="C9" s="177"/>
      <c r="D9" s="177"/>
      <c r="E9" s="177"/>
      <c r="F9" s="177"/>
      <c r="G9" s="177"/>
      <c r="H9" s="177"/>
      <c r="I9" s="177"/>
      <c r="J9" s="178"/>
      <c r="K9" s="178"/>
      <c r="L9" s="178"/>
    </row>
    <row r="10" spans="2:12" ht="15">
      <c r="B10" s="179" t="s">
        <v>840</v>
      </c>
      <c r="C10" s="180"/>
      <c r="D10" s="180"/>
      <c r="E10" s="180" t="s">
        <v>841</v>
      </c>
      <c r="F10" s="181"/>
      <c r="G10" s="182" t="s">
        <v>842</v>
      </c>
      <c r="H10" s="181"/>
      <c r="I10" s="182" t="s">
        <v>843</v>
      </c>
      <c r="J10" s="181"/>
      <c r="K10" s="183" t="s">
        <v>844</v>
      </c>
      <c r="L10" s="184"/>
    </row>
    <row r="11" spans="2:12" ht="15">
      <c r="B11" s="185" t="s">
        <v>845</v>
      </c>
      <c r="C11" s="1460"/>
      <c r="D11" s="1460"/>
      <c r="E11" s="186" t="s">
        <v>846</v>
      </c>
      <c r="F11" s="1449"/>
      <c r="G11" s="186" t="s">
        <v>846</v>
      </c>
      <c r="H11" s="1452"/>
      <c r="I11" s="1453"/>
      <c r="J11" s="1453"/>
      <c r="K11" s="1453"/>
      <c r="L11" s="1454"/>
    </row>
    <row r="12" spans="2:12" ht="15">
      <c r="B12" s="187"/>
      <c r="C12" s="1460"/>
      <c r="D12" s="1460"/>
      <c r="E12" s="188" t="s">
        <v>1054</v>
      </c>
      <c r="F12" s="1450"/>
      <c r="G12" s="188" t="s">
        <v>847</v>
      </c>
      <c r="H12" s="1469"/>
      <c r="I12" s="1470"/>
      <c r="J12" s="1470"/>
      <c r="K12" s="1470"/>
      <c r="L12" s="1471"/>
    </row>
    <row r="13" spans="2:12" ht="15">
      <c r="B13" s="185" t="s">
        <v>848</v>
      </c>
      <c r="C13" s="1452"/>
      <c r="D13" s="1453"/>
      <c r="E13" s="1453"/>
      <c r="F13" s="1453"/>
      <c r="G13" s="1453"/>
      <c r="H13" s="1453"/>
      <c r="I13" s="1453"/>
      <c r="J13" s="1453"/>
      <c r="K13" s="1453"/>
      <c r="L13" s="1454"/>
    </row>
    <row r="14" spans="2:12" ht="15">
      <c r="B14" s="189"/>
      <c r="C14" s="1455"/>
      <c r="D14" s="1456"/>
      <c r="E14" s="1456"/>
      <c r="F14" s="1456"/>
      <c r="G14" s="1456"/>
      <c r="H14" s="1456"/>
      <c r="I14" s="1456"/>
      <c r="J14" s="1456"/>
      <c r="K14" s="1456"/>
      <c r="L14" s="1457"/>
    </row>
    <row r="15" spans="2:12" ht="15">
      <c r="B15" s="190" t="s">
        <v>849</v>
      </c>
      <c r="C15" s="191"/>
      <c r="D15" s="191"/>
      <c r="E15" s="191"/>
      <c r="F15" s="191"/>
      <c r="G15" s="191"/>
      <c r="H15" s="191"/>
      <c r="I15" s="191"/>
      <c r="J15" s="192"/>
      <c r="K15" s="192"/>
      <c r="L15" s="193"/>
    </row>
    <row r="16" spans="2:12" ht="15">
      <c r="B16" s="194" t="s">
        <v>850</v>
      </c>
      <c r="C16" s="195"/>
      <c r="D16" s="195" t="s">
        <v>851</v>
      </c>
      <c r="E16" s="195"/>
      <c r="F16" s="195" t="s">
        <v>852</v>
      </c>
      <c r="G16" s="195"/>
      <c r="H16" s="195" t="s">
        <v>853</v>
      </c>
      <c r="I16" s="195"/>
      <c r="J16" s="196" t="s">
        <v>415</v>
      </c>
      <c r="K16" s="197" t="s">
        <v>854</v>
      </c>
      <c r="L16" s="198"/>
    </row>
    <row r="17" spans="2:12" ht="15">
      <c r="B17" s="1421"/>
      <c r="C17" s="1422"/>
      <c r="D17" s="199"/>
      <c r="E17" s="200"/>
      <c r="F17" s="1422"/>
      <c r="G17" s="1422"/>
      <c r="H17" s="1422"/>
      <c r="I17" s="1422"/>
      <c r="J17" s="201"/>
      <c r="K17" s="1422"/>
      <c r="L17" s="1448"/>
    </row>
    <row r="18" spans="2:12" ht="15">
      <c r="B18" s="1421"/>
      <c r="C18" s="1422"/>
      <c r="D18" s="1422"/>
      <c r="E18" s="1422"/>
      <c r="F18" s="1422"/>
      <c r="G18" s="1422"/>
      <c r="H18" s="1422"/>
      <c r="I18" s="1422"/>
      <c r="J18" s="201"/>
      <c r="K18" s="1422"/>
      <c r="L18" s="1448"/>
    </row>
    <row r="19" spans="2:12" ht="15">
      <c r="B19" s="1421"/>
      <c r="C19" s="1422"/>
      <c r="D19" s="1422"/>
      <c r="E19" s="1422"/>
      <c r="F19" s="1422"/>
      <c r="G19" s="1422"/>
      <c r="H19" s="1422"/>
      <c r="I19" s="1422"/>
      <c r="J19" s="201"/>
      <c r="K19" s="1422"/>
      <c r="L19" s="1448"/>
    </row>
    <row r="20" spans="2:12" ht="15">
      <c r="B20" s="1421"/>
      <c r="C20" s="1422"/>
      <c r="D20" s="1422"/>
      <c r="E20" s="1422"/>
      <c r="F20" s="1422"/>
      <c r="G20" s="1422"/>
      <c r="H20" s="1422"/>
      <c r="I20" s="1422"/>
      <c r="J20" s="201"/>
      <c r="K20" s="1422"/>
      <c r="L20" s="1448"/>
    </row>
    <row r="21" spans="2:12" ht="15">
      <c r="B21" s="1421"/>
      <c r="C21" s="1422"/>
      <c r="D21" s="1422"/>
      <c r="E21" s="1422"/>
      <c r="F21" s="1422"/>
      <c r="G21" s="1422"/>
      <c r="H21" s="1422"/>
      <c r="I21" s="1422"/>
      <c r="J21" s="201"/>
      <c r="K21" s="1422"/>
      <c r="L21" s="1448"/>
    </row>
    <row r="22" spans="2:12" ht="15">
      <c r="B22" s="1421"/>
      <c r="C22" s="1422"/>
      <c r="D22" s="1422"/>
      <c r="E22" s="1422"/>
      <c r="F22" s="1422"/>
      <c r="G22" s="1422"/>
      <c r="H22" s="1422"/>
      <c r="I22" s="1422"/>
      <c r="J22" s="201"/>
      <c r="K22" s="1422"/>
      <c r="L22" s="1448"/>
    </row>
    <row r="23" spans="2:12" ht="15">
      <c r="B23" s="1421"/>
      <c r="C23" s="1422"/>
      <c r="D23" s="1422"/>
      <c r="E23" s="1422"/>
      <c r="F23" s="1422"/>
      <c r="G23" s="1422"/>
      <c r="H23" s="1422"/>
      <c r="I23" s="1422"/>
      <c r="J23" s="201"/>
      <c r="K23" s="1422"/>
      <c r="L23" s="1448"/>
    </row>
    <row r="24" spans="2:12" ht="15">
      <c r="B24" s="1447"/>
      <c r="C24" s="1440"/>
      <c r="D24" s="1440"/>
      <c r="E24" s="1440"/>
      <c r="F24" s="1440"/>
      <c r="G24" s="1440"/>
      <c r="H24" s="1440"/>
      <c r="I24" s="1440"/>
      <c r="J24" s="202"/>
      <c r="K24" s="1440"/>
      <c r="L24" s="1441"/>
    </row>
    <row r="25" spans="2:12" ht="15">
      <c r="B25" s="203" t="s">
        <v>855</v>
      </c>
      <c r="C25" s="204"/>
      <c r="D25" s="204"/>
      <c r="E25" s="204"/>
      <c r="F25" s="204"/>
      <c r="G25" s="204"/>
      <c r="H25" s="204"/>
      <c r="I25" s="204"/>
      <c r="J25" s="205"/>
      <c r="K25" s="205"/>
      <c r="L25" s="206"/>
    </row>
    <row r="26" spans="2:12" ht="15">
      <c r="B26" s="1444" t="s">
        <v>856</v>
      </c>
      <c r="C26" s="1445"/>
      <c r="D26" s="1445"/>
      <c r="E26" s="1445"/>
      <c r="F26" s="1445"/>
      <c r="G26" s="1445"/>
      <c r="H26" s="1446" t="s">
        <v>852</v>
      </c>
      <c r="I26" s="1446"/>
      <c r="J26" s="1446"/>
      <c r="K26" s="195" t="s">
        <v>854</v>
      </c>
      <c r="L26" s="198"/>
    </row>
    <row r="27" spans="2:12" ht="15">
      <c r="B27" s="1421"/>
      <c r="C27" s="1422"/>
      <c r="D27" s="1422"/>
      <c r="E27" s="1422"/>
      <c r="F27" s="1422"/>
      <c r="G27" s="1422"/>
      <c r="H27" s="1422"/>
      <c r="I27" s="1422"/>
      <c r="J27" s="1422"/>
      <c r="K27" s="1423"/>
      <c r="L27" s="1424"/>
    </row>
    <row r="28" spans="2:12" ht="15">
      <c r="B28" s="1421"/>
      <c r="C28" s="1422"/>
      <c r="D28" s="1422"/>
      <c r="E28" s="1422"/>
      <c r="F28" s="1422"/>
      <c r="G28" s="1422"/>
      <c r="H28" s="1422"/>
      <c r="I28" s="1422"/>
      <c r="J28" s="1422"/>
      <c r="K28" s="1423"/>
      <c r="L28" s="1424"/>
    </row>
    <row r="29" spans="2:12" ht="15">
      <c r="B29" s="1421"/>
      <c r="C29" s="1422"/>
      <c r="D29" s="1422"/>
      <c r="E29" s="1422"/>
      <c r="F29" s="1422"/>
      <c r="G29" s="1422"/>
      <c r="H29" s="1422"/>
      <c r="I29" s="1422"/>
      <c r="J29" s="1422"/>
      <c r="K29" s="1423"/>
      <c r="L29" s="1424"/>
    </row>
    <row r="30" spans="2:12" ht="15">
      <c r="B30" s="1425"/>
      <c r="C30" s="1426"/>
      <c r="D30" s="1426"/>
      <c r="E30" s="1426"/>
      <c r="F30" s="1426"/>
      <c r="G30" s="1426"/>
      <c r="H30" s="1426"/>
      <c r="I30" s="1426"/>
      <c r="J30" s="1426"/>
      <c r="K30" s="1442"/>
      <c r="L30" s="1443"/>
    </row>
    <row r="31" spans="2:12" ht="15.75" customHeight="1">
      <c r="B31" s="1427" t="s">
        <v>857</v>
      </c>
      <c r="C31" s="1428"/>
      <c r="D31" s="1428"/>
      <c r="E31" s="1428"/>
      <c r="F31" s="1428"/>
      <c r="G31" s="1428"/>
      <c r="H31" s="1428"/>
      <c r="I31" s="1428"/>
      <c r="J31" s="1428"/>
      <c r="K31" s="1428"/>
      <c r="L31" s="1429"/>
    </row>
    <row r="32" spans="2:12" ht="15">
      <c r="B32" s="207"/>
      <c r="C32" s="208"/>
      <c r="D32" s="209"/>
      <c r="E32" s="210" t="s">
        <v>858</v>
      </c>
      <c r="F32" s="210" t="s">
        <v>297</v>
      </c>
      <c r="G32" s="210" t="s">
        <v>858</v>
      </c>
      <c r="H32" s="210" t="s">
        <v>297</v>
      </c>
      <c r="I32" s="210" t="s">
        <v>858</v>
      </c>
      <c r="J32" s="210" t="s">
        <v>297</v>
      </c>
      <c r="K32" s="210" t="s">
        <v>858</v>
      </c>
      <c r="L32" s="211" t="s">
        <v>297</v>
      </c>
    </row>
    <row r="33" spans="2:12" ht="15">
      <c r="B33" s="1430" t="s">
        <v>859</v>
      </c>
      <c r="C33" s="1431"/>
      <c r="D33" s="1431"/>
      <c r="E33" s="213"/>
      <c r="F33" s="214"/>
      <c r="G33" s="213"/>
      <c r="H33" s="214"/>
      <c r="I33" s="213"/>
      <c r="J33" s="214"/>
      <c r="K33" s="215"/>
      <c r="L33" s="216"/>
    </row>
    <row r="34" spans="2:12" ht="15">
      <c r="B34" s="212" t="s">
        <v>860</v>
      </c>
      <c r="C34" s="217"/>
      <c r="D34" s="218"/>
      <c r="E34" s="213"/>
      <c r="F34" s="214"/>
      <c r="G34" s="213"/>
      <c r="H34" s="214"/>
      <c r="I34" s="213"/>
      <c r="J34" s="214"/>
      <c r="K34" s="215"/>
      <c r="L34" s="216"/>
    </row>
    <row r="35" spans="2:12" ht="15">
      <c r="B35" s="1432" t="s">
        <v>861</v>
      </c>
      <c r="C35" s="1433"/>
      <c r="D35" s="1433"/>
      <c r="E35" s="219"/>
      <c r="F35" s="214"/>
      <c r="G35" s="220"/>
      <c r="H35" s="214"/>
      <c r="I35" s="220"/>
      <c r="J35" s="214"/>
      <c r="K35" s="220"/>
      <c r="L35" s="216"/>
    </row>
    <row r="36" spans="2:12" ht="15">
      <c r="B36" s="1432"/>
      <c r="C36" s="1433"/>
      <c r="D36" s="1433"/>
      <c r="E36" s="220"/>
      <c r="F36" s="214"/>
      <c r="G36" s="220"/>
      <c r="H36" s="214"/>
      <c r="I36" s="220"/>
      <c r="J36" s="214"/>
      <c r="K36" s="220"/>
      <c r="L36" s="216"/>
    </row>
    <row r="37" spans="2:12" ht="15">
      <c r="B37" s="1434"/>
      <c r="C37" s="1435"/>
      <c r="D37" s="1435"/>
      <c r="E37" s="221"/>
      <c r="F37" s="222"/>
      <c r="G37" s="221"/>
      <c r="H37" s="222"/>
      <c r="I37" s="221"/>
      <c r="J37" s="222"/>
      <c r="K37" s="221"/>
      <c r="L37" s="223"/>
    </row>
    <row r="38" spans="2:12" ht="15">
      <c r="B38" s="1436" t="s">
        <v>862</v>
      </c>
      <c r="C38" s="1436"/>
      <c r="D38" s="1436"/>
      <c r="E38" s="1438"/>
      <c r="F38" s="1438"/>
      <c r="G38" s="1438"/>
      <c r="H38" s="1438"/>
      <c r="I38" s="1438"/>
      <c r="J38" s="1438"/>
      <c r="K38" s="1438"/>
      <c r="L38" s="1438"/>
    </row>
    <row r="39" spans="2:12" ht="15">
      <c r="B39" s="1437"/>
      <c r="C39" s="1437"/>
      <c r="D39" s="1437"/>
      <c r="E39" s="1439"/>
      <c r="F39" s="1439"/>
      <c r="G39" s="1439"/>
      <c r="H39" s="1439"/>
      <c r="I39" s="1439"/>
      <c r="J39" s="1439"/>
      <c r="K39" s="1439"/>
      <c r="L39" s="1439"/>
    </row>
    <row r="40" spans="2:12" ht="15">
      <c r="B40" s="1437"/>
      <c r="C40" s="1437"/>
      <c r="D40" s="1437"/>
      <c r="E40" s="1439"/>
      <c r="F40" s="1439"/>
      <c r="G40" s="1439"/>
      <c r="H40" s="1439"/>
      <c r="I40" s="1439"/>
      <c r="J40" s="1439"/>
      <c r="K40" s="1439"/>
      <c r="L40" s="1439"/>
    </row>
    <row r="41" spans="2:12" ht="15">
      <c r="B41" s="1437"/>
      <c r="C41" s="1437"/>
      <c r="D41" s="1437"/>
      <c r="E41" s="1439"/>
      <c r="F41" s="1439"/>
      <c r="G41" s="1439"/>
      <c r="H41" s="1439"/>
      <c r="I41" s="1439"/>
      <c r="J41" s="1439"/>
      <c r="K41" s="1439"/>
      <c r="L41" s="1439"/>
    </row>
    <row r="42" spans="1:12" ht="15">
      <c r="A42" s="17"/>
      <c r="B42" s="17"/>
      <c r="C42" s="17"/>
      <c r="D42" s="17"/>
      <c r="E42" s="17"/>
      <c r="F42" s="17"/>
      <c r="G42" s="17"/>
      <c r="H42" s="17"/>
      <c r="I42" s="17"/>
      <c r="J42" s="17"/>
      <c r="K42" s="48"/>
      <c r="L42" s="17"/>
    </row>
    <row r="43" spans="1:12" ht="15">
      <c r="A43" s="17"/>
      <c r="B43" s="17"/>
      <c r="C43" s="17"/>
      <c r="D43" s="17"/>
      <c r="E43" s="17"/>
      <c r="F43" s="17"/>
      <c r="G43" s="17"/>
      <c r="H43" s="17"/>
      <c r="I43" s="17"/>
      <c r="J43" s="17"/>
      <c r="K43" s="48"/>
      <c r="L43" s="17"/>
    </row>
    <row r="44" spans="1:12" ht="15">
      <c r="A44" s="17"/>
      <c r="B44" s="17"/>
      <c r="C44" s="17"/>
      <c r="D44" s="17"/>
      <c r="E44" s="17"/>
      <c r="F44" s="17"/>
      <c r="G44" s="17"/>
      <c r="H44" s="17"/>
      <c r="I44" s="17"/>
      <c r="J44" s="17"/>
      <c r="K44" s="48"/>
      <c r="L44" s="17"/>
    </row>
    <row r="45" spans="1:12" ht="15">
      <c r="A45" s="17"/>
      <c r="B45" s="17"/>
      <c r="C45" s="17"/>
      <c r="D45" s="17"/>
      <c r="E45" s="17"/>
      <c r="F45" s="17"/>
      <c r="G45" s="17"/>
      <c r="H45" s="17"/>
      <c r="I45" s="17"/>
      <c r="J45" s="17"/>
      <c r="K45" s="48"/>
      <c r="L45" s="17"/>
    </row>
  </sheetData>
  <sheetProtection/>
  <mergeCells count="75">
    <mergeCell ref="B2:H3"/>
    <mergeCell ref="I2:J2"/>
    <mergeCell ref="K2:L2"/>
    <mergeCell ref="I3:J3"/>
    <mergeCell ref="K3:L3"/>
    <mergeCell ref="H11:L12"/>
    <mergeCell ref="B4:H5"/>
    <mergeCell ref="I4:J4"/>
    <mergeCell ref="K4:L4"/>
    <mergeCell ref="I5:J5"/>
    <mergeCell ref="K5:L5"/>
    <mergeCell ref="C13:L14"/>
    <mergeCell ref="B17:C17"/>
    <mergeCell ref="F17:G17"/>
    <mergeCell ref="H17:I17"/>
    <mergeCell ref="K17:L17"/>
    <mergeCell ref="E7:G7"/>
    <mergeCell ref="I7:L7"/>
    <mergeCell ref="D8:L8"/>
    <mergeCell ref="C11:D12"/>
    <mergeCell ref="F11:F12"/>
    <mergeCell ref="K18:L18"/>
    <mergeCell ref="B19:C19"/>
    <mergeCell ref="D19:E19"/>
    <mergeCell ref="F19:G19"/>
    <mergeCell ref="H19:I19"/>
    <mergeCell ref="K19:L19"/>
    <mergeCell ref="B18:C18"/>
    <mergeCell ref="D18:E18"/>
    <mergeCell ref="F18:G18"/>
    <mergeCell ref="H18:I18"/>
    <mergeCell ref="K20:L20"/>
    <mergeCell ref="B21:C21"/>
    <mergeCell ref="D21:E21"/>
    <mergeCell ref="F21:G21"/>
    <mergeCell ref="H21:I21"/>
    <mergeCell ref="K21:L21"/>
    <mergeCell ref="B20:C20"/>
    <mergeCell ref="D20:E20"/>
    <mergeCell ref="F20:G20"/>
    <mergeCell ref="H20:I20"/>
    <mergeCell ref="K22:L22"/>
    <mergeCell ref="B23:C23"/>
    <mergeCell ref="D23:E23"/>
    <mergeCell ref="F23:G23"/>
    <mergeCell ref="H23:I23"/>
    <mergeCell ref="K23:L23"/>
    <mergeCell ref="B22:C22"/>
    <mergeCell ref="D22:E22"/>
    <mergeCell ref="F22:G22"/>
    <mergeCell ref="H22:I22"/>
    <mergeCell ref="K27:L27"/>
    <mergeCell ref="B28:G28"/>
    <mergeCell ref="H28:J28"/>
    <mergeCell ref="K28:L28"/>
    <mergeCell ref="B24:C24"/>
    <mergeCell ref="D24:E24"/>
    <mergeCell ref="F24:G24"/>
    <mergeCell ref="H24:I24"/>
    <mergeCell ref="B33:D33"/>
    <mergeCell ref="B35:D37"/>
    <mergeCell ref="B38:D41"/>
    <mergeCell ref="E38:L41"/>
    <mergeCell ref="K24:L24"/>
    <mergeCell ref="K30:L30"/>
    <mergeCell ref="B26:G26"/>
    <mergeCell ref="H26:J26"/>
    <mergeCell ref="B27:G27"/>
    <mergeCell ref="H27:J27"/>
    <mergeCell ref="B29:G29"/>
    <mergeCell ref="H29:J29"/>
    <mergeCell ref="K29:L29"/>
    <mergeCell ref="B30:G30"/>
    <mergeCell ref="H30:J30"/>
    <mergeCell ref="B31:L31"/>
  </mergeCells>
  <printOptions/>
  <pageMargins left="0.75" right="0.75" top="1" bottom="1" header="0.5" footer="0.5"/>
  <pageSetup fitToHeight="1" fitToWidth="1" horizontalDpi="600" verticalDpi="600" orientation="portrait" paperSize="9" scale="94" r:id="rId1"/>
</worksheet>
</file>

<file path=xl/worksheets/sheet50.xml><?xml version="1.0" encoding="utf-8"?>
<worksheet xmlns="http://schemas.openxmlformats.org/spreadsheetml/2006/main" xmlns:r="http://schemas.openxmlformats.org/officeDocument/2006/relationships">
  <sheetPr>
    <pageSetUpPr fitToPage="1"/>
  </sheetPr>
  <dimension ref="A1:O68"/>
  <sheetViews>
    <sheetView showGridLines="0" zoomScalePageLayoutView="0" workbookViewId="0" topLeftCell="A1">
      <selection activeCell="C8" sqref="C8"/>
    </sheetView>
  </sheetViews>
  <sheetFormatPr defaultColWidth="9.140625" defaultRowHeight="15.75" customHeight="1"/>
  <cols>
    <col min="1" max="1" width="2.28125" style="1314" customWidth="1"/>
    <col min="2" max="2" width="14.28125" style="1314" customWidth="1"/>
    <col min="3" max="3" width="13.8515625" style="1314" customWidth="1"/>
    <col min="4" max="4" width="10.140625" style="1314" customWidth="1"/>
    <col min="5" max="5" width="19.140625" style="1314" customWidth="1"/>
    <col min="6" max="6" width="13.421875" style="1314" customWidth="1"/>
    <col min="7" max="7" width="13.140625" style="1314" customWidth="1"/>
    <col min="8" max="8" width="11.8515625" style="1314" customWidth="1"/>
    <col min="9" max="9" width="12.00390625" style="1314" customWidth="1"/>
    <col min="10" max="10" width="3.28125" style="1314" customWidth="1"/>
    <col min="11" max="11" width="0.9921875" style="1314" customWidth="1"/>
    <col min="12" max="12" width="0" style="1314" hidden="1" customWidth="1"/>
    <col min="13" max="16384" width="9.140625" style="1314" customWidth="1"/>
  </cols>
  <sheetData>
    <row r="1" spans="1:15" s="1296" customFormat="1" ht="15.75" customHeight="1">
      <c r="A1" s="1293"/>
      <c r="B1" s="1294"/>
      <c r="C1" s="1294"/>
      <c r="D1" s="1294"/>
      <c r="E1" s="1294"/>
      <c r="F1" s="1294"/>
      <c r="G1" s="1294"/>
      <c r="H1" s="1295"/>
      <c r="I1" s="1294"/>
      <c r="J1" s="1293"/>
      <c r="K1" s="1293"/>
      <c r="L1" s="1293"/>
      <c r="M1" s="1293"/>
      <c r="N1" s="1293"/>
      <c r="O1" s="1293"/>
    </row>
    <row r="2" spans="1:15" s="1296" customFormat="1" ht="17.25" customHeight="1">
      <c r="A2" s="1293"/>
      <c r="B2" s="1762" t="s">
        <v>288</v>
      </c>
      <c r="C2" s="1762"/>
      <c r="D2" s="1762"/>
      <c r="E2" s="1762"/>
      <c r="F2" s="1297"/>
      <c r="G2" s="1298" t="s">
        <v>1095</v>
      </c>
      <c r="H2" s="1763"/>
      <c r="I2" s="1763"/>
      <c r="J2" s="1293"/>
      <c r="K2" s="1293"/>
      <c r="L2" s="1293"/>
      <c r="M2" s="1293"/>
      <c r="N2" s="1293"/>
      <c r="O2" s="1293"/>
    </row>
    <row r="3" spans="1:15" s="1296" customFormat="1" ht="15.75" customHeight="1">
      <c r="A3" s="1293"/>
      <c r="B3" s="1762"/>
      <c r="C3" s="1762"/>
      <c r="D3" s="1762"/>
      <c r="E3" s="1762"/>
      <c r="F3" s="1297"/>
      <c r="G3" s="1299" t="s">
        <v>130</v>
      </c>
      <c r="H3" s="1763"/>
      <c r="I3" s="1763"/>
      <c r="J3" s="1293"/>
      <c r="K3" s="1293"/>
      <c r="L3" s="1293"/>
      <c r="M3" s="1293"/>
      <c r="N3" s="1293"/>
      <c r="O3" s="1293"/>
    </row>
    <row r="4" spans="1:15" s="1296" customFormat="1" ht="15.75" customHeight="1">
      <c r="A4" s="1293"/>
      <c r="B4" s="1300"/>
      <c r="C4" s="1300"/>
      <c r="D4" s="1300"/>
      <c r="E4" s="1300"/>
      <c r="F4" s="1301"/>
      <c r="G4" s="1299" t="s">
        <v>289</v>
      </c>
      <c r="H4" s="1764">
        <v>1</v>
      </c>
      <c r="I4" s="1765"/>
      <c r="J4" s="1293"/>
      <c r="K4" s="1293"/>
      <c r="L4" s="1293"/>
      <c r="M4" s="1293"/>
      <c r="N4" s="1293"/>
      <c r="O4" s="1293"/>
    </row>
    <row r="5" spans="1:15" s="1296" customFormat="1" ht="16.5" customHeight="1">
      <c r="A5" s="1293"/>
      <c r="B5" s="1300"/>
      <c r="C5" s="1300"/>
      <c r="D5" s="1300"/>
      <c r="E5" s="1300"/>
      <c r="F5" s="1301"/>
      <c r="G5" s="1302" t="s">
        <v>917</v>
      </c>
      <c r="H5" s="1766">
        <f ca="1">TODAY()</f>
        <v>42394</v>
      </c>
      <c r="I5" s="1767"/>
      <c r="J5" s="1293"/>
      <c r="K5" s="1293"/>
      <c r="L5" s="1293"/>
      <c r="M5" s="1293"/>
      <c r="N5" s="1293"/>
      <c r="O5" s="1293"/>
    </row>
    <row r="6" spans="1:15" s="1296" customFormat="1" ht="13.5" customHeight="1">
      <c r="A6" s="1293"/>
      <c r="B6" s="1294"/>
      <c r="C6" s="1294"/>
      <c r="D6" s="1294"/>
      <c r="E6" s="1294"/>
      <c r="F6" s="1294"/>
      <c r="G6" s="1294"/>
      <c r="H6" s="1294"/>
      <c r="I6" s="1294"/>
      <c r="J6" s="1293"/>
      <c r="K6" s="1293"/>
      <c r="L6" s="1293"/>
      <c r="M6" s="1293"/>
      <c r="N6" s="1293"/>
      <c r="O6" s="1293"/>
    </row>
    <row r="7" spans="1:15" s="1296" customFormat="1" ht="52.5" customHeight="1">
      <c r="A7" s="1293"/>
      <c r="B7" s="1768" t="s">
        <v>270</v>
      </c>
      <c r="C7" s="1768"/>
      <c r="D7" s="1768"/>
      <c r="E7" s="1768"/>
      <c r="F7" s="1768"/>
      <c r="G7" s="1768"/>
      <c r="H7" s="1768"/>
      <c r="I7" s="1768"/>
      <c r="J7" s="1293"/>
      <c r="K7" s="1293"/>
      <c r="L7" s="1293"/>
      <c r="M7" s="1293"/>
      <c r="N7" s="1293"/>
      <c r="O7" s="1293"/>
    </row>
    <row r="8" spans="1:15" s="1296" customFormat="1" ht="13.5" customHeight="1">
      <c r="A8" s="1293"/>
      <c r="B8" s="1303" t="s">
        <v>1225</v>
      </c>
      <c r="C8" s="1304"/>
      <c r="E8" s="1305" t="s">
        <v>292</v>
      </c>
      <c r="F8" s="1769"/>
      <c r="G8" s="1770"/>
      <c r="H8" s="1770"/>
      <c r="I8" s="1771"/>
      <c r="J8" s="1293"/>
      <c r="K8" s="1293"/>
      <c r="L8" s="1293"/>
      <c r="M8" s="1293"/>
      <c r="N8" s="1293"/>
      <c r="O8" s="1293"/>
    </row>
    <row r="9" spans="1:15" s="1296" customFormat="1" ht="13.5" customHeight="1">
      <c r="A9" s="1293"/>
      <c r="G9" s="1306"/>
      <c r="H9" s="1307"/>
      <c r="I9" s="1306"/>
      <c r="J9" s="1293"/>
      <c r="K9" s="1293"/>
      <c r="L9" s="1293"/>
      <c r="M9" s="1293"/>
      <c r="N9" s="1293"/>
      <c r="O9" s="1293"/>
    </row>
    <row r="10" spans="1:15" s="1296" customFormat="1" ht="13.5" customHeight="1">
      <c r="A10" s="1293"/>
      <c r="E10" s="1305" t="s">
        <v>1226</v>
      </c>
      <c r="F10" s="1769"/>
      <c r="G10" s="1770"/>
      <c r="H10" s="1770"/>
      <c r="I10" s="1771"/>
      <c r="J10" s="1293"/>
      <c r="K10" s="1293"/>
      <c r="L10" s="1293"/>
      <c r="M10" s="1293"/>
      <c r="N10" s="1293"/>
      <c r="O10" s="1293"/>
    </row>
    <row r="11" spans="1:15" s="1296" customFormat="1" ht="13.5" customHeight="1">
      <c r="A11" s="1293"/>
      <c r="B11" s="1308"/>
      <c r="C11" s="1308"/>
      <c r="D11" s="1308"/>
      <c r="E11" s="1309"/>
      <c r="F11" s="1309"/>
      <c r="G11" s="1309"/>
      <c r="H11" s="1308"/>
      <c r="I11" s="1308"/>
      <c r="J11" s="1293"/>
      <c r="K11" s="1293"/>
      <c r="L11" s="1293"/>
      <c r="M11" s="1293"/>
      <c r="N11" s="1293"/>
      <c r="O11" s="1293"/>
    </row>
    <row r="12" spans="1:15" ht="15" customHeight="1">
      <c r="A12" s="1293"/>
      <c r="B12" s="1310" t="s">
        <v>290</v>
      </c>
      <c r="C12" s="1311"/>
      <c r="D12" s="1312"/>
      <c r="E12" s="1305" t="s">
        <v>291</v>
      </c>
      <c r="F12" s="1311"/>
      <c r="G12" s="1760" t="s">
        <v>1227</v>
      </c>
      <c r="H12" s="1760"/>
      <c r="I12" s="1313"/>
      <c r="J12" s="1293"/>
      <c r="K12" s="1293"/>
      <c r="L12" s="1293"/>
      <c r="M12" s="1293"/>
      <c r="N12" s="1293"/>
      <c r="O12" s="1293"/>
    </row>
    <row r="13" spans="1:15" ht="13.5" customHeight="1">
      <c r="A13" s="1293"/>
      <c r="B13" s="1315"/>
      <c r="C13" s="1315"/>
      <c r="D13" s="1315"/>
      <c r="E13" s="1315"/>
      <c r="F13" s="1315"/>
      <c r="G13" s="1315"/>
      <c r="H13" s="1316"/>
      <c r="I13" s="1317"/>
      <c r="J13" s="1293"/>
      <c r="K13" s="1293"/>
      <c r="L13" s="1293"/>
      <c r="M13" s="1293"/>
      <c r="N13" s="1293"/>
      <c r="O13" s="1293"/>
    </row>
    <row r="14" spans="1:15" ht="15" customHeight="1">
      <c r="A14" s="1293"/>
      <c r="B14" s="1734" t="s">
        <v>1228</v>
      </c>
      <c r="C14" s="1735"/>
      <c r="D14" s="1735"/>
      <c r="E14" s="1735"/>
      <c r="F14" s="1735"/>
      <c r="G14" s="1735"/>
      <c r="H14" s="1735"/>
      <c r="I14" s="1736"/>
      <c r="J14" s="1293"/>
      <c r="K14" s="1293"/>
      <c r="L14" s="1293"/>
      <c r="M14" s="1293"/>
      <c r="N14" s="1293"/>
      <c r="O14" s="1293"/>
    </row>
    <row r="15" spans="1:15" ht="13.5" customHeight="1">
      <c r="A15" s="1293"/>
      <c r="B15" s="1761" t="s">
        <v>293</v>
      </c>
      <c r="C15" s="1761"/>
      <c r="D15" s="1737" t="s">
        <v>296</v>
      </c>
      <c r="E15" s="1738"/>
      <c r="F15" s="1738"/>
      <c r="G15" s="1739"/>
      <c r="H15" s="1743" t="s">
        <v>297</v>
      </c>
      <c r="I15" s="1745">
        <f>SUM(H17:H23)</f>
        <v>0</v>
      </c>
      <c r="J15" s="1293"/>
      <c r="K15" s="1293"/>
      <c r="L15" s="1293"/>
      <c r="M15" s="1293"/>
      <c r="N15" s="1293"/>
      <c r="O15" s="1293"/>
    </row>
    <row r="16" spans="1:15" ht="13.5" customHeight="1">
      <c r="A16" s="1293"/>
      <c r="B16" s="1318" t="s">
        <v>294</v>
      </c>
      <c r="C16" s="1318" t="s">
        <v>295</v>
      </c>
      <c r="D16" s="1740"/>
      <c r="E16" s="1741"/>
      <c r="F16" s="1741"/>
      <c r="G16" s="1742"/>
      <c r="H16" s="1744"/>
      <c r="I16" s="1746"/>
      <c r="J16" s="1293"/>
      <c r="K16" s="1293"/>
      <c r="L16" s="1293"/>
      <c r="M16" s="1293"/>
      <c r="N16" s="1293"/>
      <c r="O16" s="1293"/>
    </row>
    <row r="17" spans="1:15" ht="13.5" customHeight="1">
      <c r="A17" s="1293"/>
      <c r="B17" s="1319"/>
      <c r="C17" s="1320"/>
      <c r="D17" s="1748"/>
      <c r="E17" s="1749"/>
      <c r="F17" s="1749"/>
      <c r="G17" s="1750"/>
      <c r="H17" s="1321"/>
      <c r="I17" s="1746"/>
      <c r="J17" s="1293"/>
      <c r="K17" s="1293"/>
      <c r="L17" s="1293"/>
      <c r="M17" s="1293"/>
      <c r="N17" s="1293"/>
      <c r="O17" s="1293"/>
    </row>
    <row r="18" spans="1:15" ht="13.5" customHeight="1">
      <c r="A18" s="1293"/>
      <c r="B18" s="1319"/>
      <c r="C18" s="1320"/>
      <c r="D18" s="1322"/>
      <c r="E18" s="1323"/>
      <c r="F18" s="1323"/>
      <c r="G18" s="1324"/>
      <c r="H18" s="1321"/>
      <c r="I18" s="1746"/>
      <c r="J18" s="1293"/>
      <c r="K18" s="1293"/>
      <c r="L18" s="1293"/>
      <c r="M18" s="1293"/>
      <c r="N18" s="1293"/>
      <c r="O18" s="1293"/>
    </row>
    <row r="19" spans="1:15" ht="13.5" customHeight="1">
      <c r="A19" s="1293"/>
      <c r="B19" s="1319"/>
      <c r="C19" s="1320"/>
      <c r="D19" s="1322"/>
      <c r="E19" s="1323"/>
      <c r="F19" s="1323"/>
      <c r="G19" s="1324"/>
      <c r="H19" s="1321"/>
      <c r="I19" s="1746"/>
      <c r="J19" s="1293"/>
      <c r="K19" s="1293"/>
      <c r="L19" s="1293"/>
      <c r="M19" s="1293"/>
      <c r="N19" s="1293"/>
      <c r="O19" s="1293"/>
    </row>
    <row r="20" spans="1:15" ht="13.5" customHeight="1">
      <c r="A20" s="1293"/>
      <c r="B20" s="1319"/>
      <c r="C20" s="1320"/>
      <c r="D20" s="1322"/>
      <c r="E20" s="1323"/>
      <c r="F20" s="1323"/>
      <c r="G20" s="1324"/>
      <c r="H20" s="1321"/>
      <c r="I20" s="1746"/>
      <c r="J20" s="1293"/>
      <c r="K20" s="1293"/>
      <c r="L20" s="1293"/>
      <c r="M20" s="1293"/>
      <c r="N20" s="1293"/>
      <c r="O20" s="1293"/>
    </row>
    <row r="21" spans="1:15" ht="13.5" customHeight="1">
      <c r="A21" s="1293"/>
      <c r="B21" s="1325"/>
      <c r="C21" s="1326"/>
      <c r="D21" s="1751"/>
      <c r="E21" s="1752"/>
      <c r="F21" s="1752"/>
      <c r="G21" s="1753"/>
      <c r="H21" s="1321"/>
      <c r="I21" s="1746"/>
      <c r="J21" s="1293"/>
      <c r="K21" s="1293"/>
      <c r="L21" s="1293"/>
      <c r="M21" s="1293"/>
      <c r="N21" s="1293"/>
      <c r="O21" s="1293"/>
    </row>
    <row r="22" spans="1:15" ht="13.5" customHeight="1">
      <c r="A22" s="1293"/>
      <c r="B22" s="1325"/>
      <c r="C22" s="1326"/>
      <c r="D22" s="1754"/>
      <c r="E22" s="1755"/>
      <c r="F22" s="1755"/>
      <c r="G22" s="1756"/>
      <c r="H22" s="1327"/>
      <c r="I22" s="1746"/>
      <c r="J22" s="1293"/>
      <c r="K22" s="1293"/>
      <c r="L22" s="1293"/>
      <c r="M22" s="1293"/>
      <c r="N22" s="1293"/>
      <c r="O22" s="1293"/>
    </row>
    <row r="23" spans="1:15" ht="13.5" customHeight="1">
      <c r="A23" s="1293"/>
      <c r="B23" s="1328"/>
      <c r="C23" s="1329"/>
      <c r="D23" s="1757" t="s">
        <v>1229</v>
      </c>
      <c r="E23" s="1758"/>
      <c r="F23" s="1758"/>
      <c r="G23" s="1759"/>
      <c r="H23" s="1330">
        <f>'Bank s.2'!G38</f>
        <v>0</v>
      </c>
      <c r="I23" s="1747"/>
      <c r="J23" s="1293"/>
      <c r="K23" s="1293"/>
      <c r="L23" s="1293"/>
      <c r="M23" s="1293"/>
      <c r="N23" s="1293"/>
      <c r="O23" s="1293"/>
    </row>
    <row r="24" spans="1:15" ht="13.5" customHeight="1">
      <c r="A24" s="1293"/>
      <c r="B24" s="1315"/>
      <c r="C24" s="1315"/>
      <c r="D24" s="1315"/>
      <c r="E24" s="1315"/>
      <c r="F24" s="1315"/>
      <c r="G24" s="1315"/>
      <c r="H24" s="1316"/>
      <c r="I24" s="1331"/>
      <c r="J24" s="1293"/>
      <c r="K24" s="1293"/>
      <c r="L24" s="1293"/>
      <c r="M24" s="1293"/>
      <c r="N24" s="1293"/>
      <c r="O24" s="1293"/>
    </row>
    <row r="25" spans="1:15" ht="15" customHeight="1">
      <c r="A25" s="1293"/>
      <c r="B25" s="1734" t="s">
        <v>1230</v>
      </c>
      <c r="C25" s="1735"/>
      <c r="D25" s="1735"/>
      <c r="E25" s="1735"/>
      <c r="F25" s="1735"/>
      <c r="G25" s="1735"/>
      <c r="H25" s="1735"/>
      <c r="I25" s="1736"/>
      <c r="J25" s="1293"/>
      <c r="K25" s="1293"/>
      <c r="L25" s="1293"/>
      <c r="M25" s="1293"/>
      <c r="N25" s="1293"/>
      <c r="O25" s="1293"/>
    </row>
    <row r="26" spans="1:15" ht="13.5" customHeight="1">
      <c r="A26" s="1293"/>
      <c r="B26" s="1332" t="s">
        <v>293</v>
      </c>
      <c r="C26" s="1332"/>
      <c r="D26" s="1737" t="s">
        <v>296</v>
      </c>
      <c r="E26" s="1738"/>
      <c r="F26" s="1738"/>
      <c r="G26" s="1739"/>
      <c r="H26" s="1743" t="s">
        <v>297</v>
      </c>
      <c r="I26" s="1745">
        <f>-SUM(H28:H34)</f>
        <v>0</v>
      </c>
      <c r="J26" s="1293"/>
      <c r="K26" s="1293"/>
      <c r="L26" s="1293"/>
      <c r="M26" s="1293"/>
      <c r="N26" s="1293"/>
      <c r="O26" s="1293"/>
    </row>
    <row r="27" spans="1:15" ht="13.5" customHeight="1">
      <c r="A27" s="1293"/>
      <c r="B27" s="1318" t="s">
        <v>294</v>
      </c>
      <c r="C27" s="1318" t="s">
        <v>295</v>
      </c>
      <c r="D27" s="1740"/>
      <c r="E27" s="1741"/>
      <c r="F27" s="1741"/>
      <c r="G27" s="1742"/>
      <c r="H27" s="1744"/>
      <c r="I27" s="1746"/>
      <c r="J27" s="1293"/>
      <c r="K27" s="1293"/>
      <c r="L27" s="1293"/>
      <c r="M27" s="1293"/>
      <c r="N27" s="1293"/>
      <c r="O27" s="1293"/>
    </row>
    <row r="28" spans="1:15" ht="13.5" customHeight="1">
      <c r="A28" s="1293"/>
      <c r="B28" s="1319"/>
      <c r="C28" s="1320"/>
      <c r="D28" s="1748"/>
      <c r="E28" s="1749"/>
      <c r="F28" s="1749"/>
      <c r="G28" s="1750"/>
      <c r="H28" s="1321"/>
      <c r="I28" s="1746"/>
      <c r="J28" s="1293"/>
      <c r="K28" s="1293"/>
      <c r="L28" s="1293"/>
      <c r="M28" s="1293"/>
      <c r="N28" s="1293"/>
      <c r="O28" s="1293"/>
    </row>
    <row r="29" spans="1:15" ht="13.5" customHeight="1">
      <c r="A29" s="1293"/>
      <c r="B29" s="1319"/>
      <c r="C29" s="1320"/>
      <c r="D29" s="1322"/>
      <c r="E29" s="1323"/>
      <c r="F29" s="1323"/>
      <c r="G29" s="1324"/>
      <c r="H29" s="1321"/>
      <c r="I29" s="1746"/>
      <c r="J29" s="1293"/>
      <c r="K29" s="1293"/>
      <c r="L29" s="1293"/>
      <c r="M29" s="1293"/>
      <c r="N29" s="1293"/>
      <c r="O29" s="1293"/>
    </row>
    <row r="30" spans="1:15" ht="13.5" customHeight="1">
      <c r="A30" s="1293"/>
      <c r="B30" s="1319"/>
      <c r="C30" s="1320"/>
      <c r="D30" s="1322"/>
      <c r="E30" s="1323"/>
      <c r="F30" s="1323"/>
      <c r="G30" s="1324"/>
      <c r="H30" s="1321"/>
      <c r="I30" s="1746"/>
      <c r="J30" s="1293"/>
      <c r="K30" s="1293"/>
      <c r="L30" s="1293"/>
      <c r="M30" s="1293"/>
      <c r="N30" s="1293"/>
      <c r="O30" s="1293"/>
    </row>
    <row r="31" spans="1:15" ht="13.5" customHeight="1">
      <c r="A31" s="1293"/>
      <c r="B31" s="1319"/>
      <c r="C31" s="1320"/>
      <c r="D31" s="1322"/>
      <c r="E31" s="1323"/>
      <c r="F31" s="1323"/>
      <c r="G31" s="1324"/>
      <c r="H31" s="1321"/>
      <c r="I31" s="1746"/>
      <c r="J31" s="1293"/>
      <c r="K31" s="1293"/>
      <c r="L31" s="1293"/>
      <c r="M31" s="1293"/>
      <c r="N31" s="1293"/>
      <c r="O31" s="1293"/>
    </row>
    <row r="32" spans="1:15" ht="13.5" customHeight="1">
      <c r="A32" s="1293"/>
      <c r="B32" s="1325"/>
      <c r="C32" s="1326"/>
      <c r="D32" s="1751"/>
      <c r="E32" s="1752"/>
      <c r="F32" s="1752"/>
      <c r="G32" s="1753"/>
      <c r="H32" s="1321"/>
      <c r="I32" s="1746"/>
      <c r="J32" s="1293"/>
      <c r="K32" s="1293"/>
      <c r="L32" s="1293"/>
      <c r="M32" s="1293"/>
      <c r="N32" s="1293"/>
      <c r="O32" s="1293"/>
    </row>
    <row r="33" spans="1:15" ht="13.5" customHeight="1">
      <c r="A33" s="1293"/>
      <c r="B33" s="1325"/>
      <c r="C33" s="1326"/>
      <c r="D33" s="1754"/>
      <c r="E33" s="1755"/>
      <c r="F33" s="1755"/>
      <c r="G33" s="1756"/>
      <c r="H33" s="1327"/>
      <c r="I33" s="1746"/>
      <c r="J33" s="1293"/>
      <c r="K33" s="1293"/>
      <c r="L33" s="1293"/>
      <c r="M33" s="1293"/>
      <c r="N33" s="1293"/>
      <c r="O33" s="1293"/>
    </row>
    <row r="34" spans="1:15" ht="13.5" customHeight="1">
      <c r="A34" s="1293"/>
      <c r="B34" s="1328"/>
      <c r="C34" s="1329"/>
      <c r="D34" s="1757" t="s">
        <v>1231</v>
      </c>
      <c r="E34" s="1758"/>
      <c r="F34" s="1758"/>
      <c r="G34" s="1759"/>
      <c r="H34" s="1330">
        <f>'Bank s.3'!G38</f>
        <v>0</v>
      </c>
      <c r="I34" s="1747"/>
      <c r="J34" s="1293"/>
      <c r="K34" s="1293"/>
      <c r="L34" s="1293"/>
      <c r="M34" s="1293"/>
      <c r="N34" s="1293"/>
      <c r="O34" s="1293"/>
    </row>
    <row r="35" spans="1:15" ht="13.5" customHeight="1">
      <c r="A35" s="1293"/>
      <c r="B35" s="1315"/>
      <c r="C35" s="1315"/>
      <c r="D35" s="1315"/>
      <c r="E35" s="1315"/>
      <c r="F35" s="1315"/>
      <c r="G35" s="1315"/>
      <c r="H35" s="1316"/>
      <c r="I35" s="1331"/>
      <c r="J35" s="1293"/>
      <c r="K35" s="1293"/>
      <c r="L35" s="1293"/>
      <c r="M35" s="1293"/>
      <c r="N35" s="1293"/>
      <c r="O35" s="1293"/>
    </row>
    <row r="36" spans="1:15" ht="15" customHeight="1">
      <c r="A36" s="1293"/>
      <c r="B36" s="1734" t="s">
        <v>1232</v>
      </c>
      <c r="C36" s="1735"/>
      <c r="D36" s="1735"/>
      <c r="E36" s="1735"/>
      <c r="F36" s="1735"/>
      <c r="G36" s="1735"/>
      <c r="H36" s="1735"/>
      <c r="I36" s="1736"/>
      <c r="J36" s="1293"/>
      <c r="K36" s="1293"/>
      <c r="L36" s="1293"/>
      <c r="M36" s="1293"/>
      <c r="N36" s="1293"/>
      <c r="O36" s="1293"/>
    </row>
    <row r="37" spans="1:15" ht="13.5" customHeight="1">
      <c r="A37" s="1293"/>
      <c r="B37" s="1332" t="s">
        <v>298</v>
      </c>
      <c r="C37" s="1332"/>
      <c r="D37" s="1737" t="s">
        <v>296</v>
      </c>
      <c r="E37" s="1738"/>
      <c r="F37" s="1738"/>
      <c r="G37" s="1739"/>
      <c r="H37" s="1743" t="s">
        <v>297</v>
      </c>
      <c r="I37" s="1745">
        <f>-SUM(H39:H45)</f>
        <v>0</v>
      </c>
      <c r="J37" s="1293"/>
      <c r="K37" s="1293"/>
      <c r="L37" s="1293"/>
      <c r="M37" s="1293"/>
      <c r="N37" s="1293"/>
      <c r="O37" s="1293"/>
    </row>
    <row r="38" spans="1:15" ht="13.5" customHeight="1">
      <c r="A38" s="1293"/>
      <c r="B38" s="1318" t="s">
        <v>299</v>
      </c>
      <c r="C38" s="1318" t="s">
        <v>295</v>
      </c>
      <c r="D38" s="1740"/>
      <c r="E38" s="1741"/>
      <c r="F38" s="1741"/>
      <c r="G38" s="1742"/>
      <c r="H38" s="1744"/>
      <c r="I38" s="1746"/>
      <c r="J38" s="1293"/>
      <c r="K38" s="1293"/>
      <c r="L38" s="1293"/>
      <c r="M38" s="1293"/>
      <c r="N38" s="1293"/>
      <c r="O38" s="1293"/>
    </row>
    <row r="39" spans="1:15" ht="13.5" customHeight="1">
      <c r="A39" s="1293"/>
      <c r="B39" s="1319"/>
      <c r="C39" s="1320"/>
      <c r="D39" s="1748"/>
      <c r="E39" s="1749"/>
      <c r="F39" s="1749"/>
      <c r="G39" s="1750"/>
      <c r="H39" s="1321"/>
      <c r="I39" s="1746"/>
      <c r="J39" s="1293"/>
      <c r="K39" s="1293"/>
      <c r="L39" s="1293"/>
      <c r="M39" s="1293"/>
      <c r="N39" s="1293"/>
      <c r="O39" s="1293"/>
    </row>
    <row r="40" spans="1:15" ht="13.5" customHeight="1">
      <c r="A40" s="1293"/>
      <c r="B40" s="1319"/>
      <c r="C40" s="1320"/>
      <c r="D40" s="1322"/>
      <c r="E40" s="1323"/>
      <c r="F40" s="1323"/>
      <c r="G40" s="1324"/>
      <c r="H40" s="1321"/>
      <c r="I40" s="1746"/>
      <c r="J40" s="1293"/>
      <c r="K40" s="1293"/>
      <c r="L40" s="1293"/>
      <c r="M40" s="1293"/>
      <c r="N40" s="1293"/>
      <c r="O40" s="1293"/>
    </row>
    <row r="41" spans="1:15" ht="13.5" customHeight="1">
      <c r="A41" s="1293"/>
      <c r="B41" s="1319"/>
      <c r="C41" s="1320"/>
      <c r="D41" s="1322"/>
      <c r="E41" s="1323"/>
      <c r="F41" s="1323"/>
      <c r="G41" s="1324"/>
      <c r="H41" s="1321"/>
      <c r="I41" s="1746"/>
      <c r="J41" s="1293"/>
      <c r="K41" s="1293"/>
      <c r="L41" s="1293"/>
      <c r="M41" s="1293"/>
      <c r="N41" s="1293"/>
      <c r="O41" s="1293"/>
    </row>
    <row r="42" spans="1:15" ht="13.5" customHeight="1">
      <c r="A42" s="1293"/>
      <c r="B42" s="1319"/>
      <c r="C42" s="1320"/>
      <c r="D42" s="1322"/>
      <c r="E42" s="1323"/>
      <c r="F42" s="1323"/>
      <c r="G42" s="1324"/>
      <c r="H42" s="1321"/>
      <c r="I42" s="1746"/>
      <c r="J42" s="1293"/>
      <c r="K42" s="1293"/>
      <c r="L42" s="1293"/>
      <c r="M42" s="1293"/>
      <c r="N42" s="1293"/>
      <c r="O42" s="1293"/>
    </row>
    <row r="43" spans="1:15" ht="13.5" customHeight="1">
      <c r="A43" s="1293"/>
      <c r="B43" s="1325"/>
      <c r="C43" s="1326"/>
      <c r="D43" s="1751"/>
      <c r="E43" s="1752"/>
      <c r="F43" s="1752"/>
      <c r="G43" s="1753"/>
      <c r="H43" s="1321"/>
      <c r="I43" s="1746"/>
      <c r="J43" s="1293"/>
      <c r="K43" s="1293"/>
      <c r="L43" s="1293"/>
      <c r="M43" s="1293"/>
      <c r="N43" s="1293"/>
      <c r="O43" s="1293"/>
    </row>
    <row r="44" spans="1:15" ht="13.5" customHeight="1">
      <c r="A44" s="1293"/>
      <c r="B44" s="1325"/>
      <c r="C44" s="1326"/>
      <c r="D44" s="1754"/>
      <c r="E44" s="1755"/>
      <c r="F44" s="1755"/>
      <c r="G44" s="1756"/>
      <c r="H44" s="1327"/>
      <c r="I44" s="1746"/>
      <c r="J44" s="1293"/>
      <c r="K44" s="1293"/>
      <c r="L44" s="1293"/>
      <c r="M44" s="1293"/>
      <c r="N44" s="1293"/>
      <c r="O44" s="1293"/>
    </row>
    <row r="45" spans="1:15" ht="13.5" customHeight="1">
      <c r="A45" s="1293"/>
      <c r="B45" s="1328"/>
      <c r="C45" s="1329"/>
      <c r="D45" s="1757" t="s">
        <v>1233</v>
      </c>
      <c r="E45" s="1758"/>
      <c r="F45" s="1758"/>
      <c r="G45" s="1759"/>
      <c r="H45" s="1330">
        <f>'Bank s.4'!G38</f>
        <v>0</v>
      </c>
      <c r="I45" s="1747"/>
      <c r="J45" s="1293"/>
      <c r="K45" s="1293"/>
      <c r="L45" s="1293"/>
      <c r="M45" s="1293"/>
      <c r="N45" s="1293"/>
      <c r="O45" s="1293"/>
    </row>
    <row r="46" spans="1:15" ht="13.5" customHeight="1">
      <c r="A46" s="1293"/>
      <c r="B46" s="1315"/>
      <c r="C46" s="1315"/>
      <c r="D46" s="1315"/>
      <c r="E46" s="1315"/>
      <c r="F46" s="1315"/>
      <c r="G46" s="1315"/>
      <c r="H46" s="1316"/>
      <c r="I46" s="1331"/>
      <c r="J46" s="1293"/>
      <c r="K46" s="1293"/>
      <c r="L46" s="1293"/>
      <c r="M46" s="1293"/>
      <c r="N46" s="1293"/>
      <c r="O46" s="1293"/>
    </row>
    <row r="47" spans="1:15" ht="15" customHeight="1">
      <c r="A47" s="1293"/>
      <c r="B47" s="1734" t="s">
        <v>1234</v>
      </c>
      <c r="C47" s="1735"/>
      <c r="D47" s="1735"/>
      <c r="E47" s="1735"/>
      <c r="F47" s="1735"/>
      <c r="G47" s="1735"/>
      <c r="H47" s="1735"/>
      <c r="I47" s="1736"/>
      <c r="J47" s="1293"/>
      <c r="K47" s="1293"/>
      <c r="L47" s="1293"/>
      <c r="M47" s="1293"/>
      <c r="N47" s="1293"/>
      <c r="O47" s="1293"/>
    </row>
    <row r="48" spans="1:15" ht="13.5" customHeight="1">
      <c r="A48" s="1293"/>
      <c r="B48" s="1332" t="s">
        <v>298</v>
      </c>
      <c r="C48" s="1332"/>
      <c r="D48" s="1737" t="s">
        <v>296</v>
      </c>
      <c r="E48" s="1738"/>
      <c r="F48" s="1738"/>
      <c r="G48" s="1739"/>
      <c r="H48" s="1743" t="s">
        <v>297</v>
      </c>
      <c r="I48" s="1745">
        <f>SUM(H50:H56)</f>
        <v>0</v>
      </c>
      <c r="J48" s="1293"/>
      <c r="K48" s="1293"/>
      <c r="L48" s="1293"/>
      <c r="M48" s="1293"/>
      <c r="N48" s="1293"/>
      <c r="O48" s="1293"/>
    </row>
    <row r="49" spans="1:15" ht="13.5" customHeight="1">
      <c r="A49" s="1293"/>
      <c r="B49" s="1318" t="s">
        <v>299</v>
      </c>
      <c r="C49" s="1318" t="s">
        <v>295</v>
      </c>
      <c r="D49" s="1740"/>
      <c r="E49" s="1741"/>
      <c r="F49" s="1741"/>
      <c r="G49" s="1742"/>
      <c r="H49" s="1744"/>
      <c r="I49" s="1746"/>
      <c r="J49" s="1293"/>
      <c r="K49" s="1293"/>
      <c r="L49" s="1293"/>
      <c r="M49" s="1293"/>
      <c r="N49" s="1293"/>
      <c r="O49" s="1293"/>
    </row>
    <row r="50" spans="1:15" ht="13.5" customHeight="1">
      <c r="A50" s="1293"/>
      <c r="B50" s="1319"/>
      <c r="C50" s="1320"/>
      <c r="D50" s="1748"/>
      <c r="E50" s="1749"/>
      <c r="F50" s="1749"/>
      <c r="G50" s="1750"/>
      <c r="H50" s="1321"/>
      <c r="I50" s="1746"/>
      <c r="J50" s="1293"/>
      <c r="K50" s="1293"/>
      <c r="L50" s="1293"/>
      <c r="M50" s="1293"/>
      <c r="N50" s="1293"/>
      <c r="O50" s="1293"/>
    </row>
    <row r="51" spans="1:15" ht="13.5" customHeight="1">
      <c r="A51" s="1293"/>
      <c r="B51" s="1319"/>
      <c r="C51" s="1320"/>
      <c r="D51" s="1322"/>
      <c r="E51" s="1323"/>
      <c r="F51" s="1323"/>
      <c r="G51" s="1324"/>
      <c r="H51" s="1321"/>
      <c r="I51" s="1746"/>
      <c r="J51" s="1293"/>
      <c r="K51" s="1293"/>
      <c r="L51" s="1293"/>
      <c r="M51" s="1293"/>
      <c r="N51" s="1293"/>
      <c r="O51" s="1293"/>
    </row>
    <row r="52" spans="1:15" ht="13.5" customHeight="1">
      <c r="A52" s="1293"/>
      <c r="B52" s="1319"/>
      <c r="C52" s="1320"/>
      <c r="D52" s="1322"/>
      <c r="E52" s="1323"/>
      <c r="F52" s="1323"/>
      <c r="G52" s="1324"/>
      <c r="H52" s="1321"/>
      <c r="I52" s="1746"/>
      <c r="J52" s="1293"/>
      <c r="K52" s="1293"/>
      <c r="L52" s="1293"/>
      <c r="M52" s="1293"/>
      <c r="N52" s="1293"/>
      <c r="O52" s="1293"/>
    </row>
    <row r="53" spans="1:15" ht="13.5" customHeight="1">
      <c r="A53" s="1293"/>
      <c r="B53" s="1319"/>
      <c r="C53" s="1320"/>
      <c r="D53" s="1322"/>
      <c r="E53" s="1323"/>
      <c r="F53" s="1323"/>
      <c r="G53" s="1324"/>
      <c r="H53" s="1321"/>
      <c r="I53" s="1746"/>
      <c r="J53" s="1293"/>
      <c r="K53" s="1293"/>
      <c r="L53" s="1293"/>
      <c r="M53" s="1293"/>
      <c r="N53" s="1293"/>
      <c r="O53" s="1293"/>
    </row>
    <row r="54" spans="1:15" ht="13.5" customHeight="1">
      <c r="A54" s="1293"/>
      <c r="B54" s="1325"/>
      <c r="C54" s="1326"/>
      <c r="D54" s="1751"/>
      <c r="E54" s="1752"/>
      <c r="F54" s="1752"/>
      <c r="G54" s="1753"/>
      <c r="H54" s="1321"/>
      <c r="I54" s="1746"/>
      <c r="J54" s="1293"/>
      <c r="K54" s="1293"/>
      <c r="L54" s="1293"/>
      <c r="M54" s="1293"/>
      <c r="N54" s="1293"/>
      <c r="O54" s="1293"/>
    </row>
    <row r="55" spans="1:15" ht="13.5" customHeight="1">
      <c r="A55" s="1293"/>
      <c r="B55" s="1325"/>
      <c r="C55" s="1326"/>
      <c r="D55" s="1754"/>
      <c r="E55" s="1755"/>
      <c r="F55" s="1755"/>
      <c r="G55" s="1756"/>
      <c r="H55" s="1327"/>
      <c r="I55" s="1746"/>
      <c r="J55" s="1293"/>
      <c r="K55" s="1293"/>
      <c r="L55" s="1293"/>
      <c r="M55" s="1293"/>
      <c r="N55" s="1293"/>
      <c r="O55" s="1293"/>
    </row>
    <row r="56" spans="1:15" ht="13.5" customHeight="1">
      <c r="A56" s="1293"/>
      <c r="B56" s="1328"/>
      <c r="C56" s="1329"/>
      <c r="D56" s="1757" t="s">
        <v>1235</v>
      </c>
      <c r="E56" s="1758"/>
      <c r="F56" s="1758"/>
      <c r="G56" s="1759"/>
      <c r="H56" s="1330">
        <f>'Bank s.5'!G38</f>
        <v>0</v>
      </c>
      <c r="I56" s="1747"/>
      <c r="J56" s="1293"/>
      <c r="K56" s="1293"/>
      <c r="L56" s="1293"/>
      <c r="M56" s="1293"/>
      <c r="N56" s="1293"/>
      <c r="O56" s="1293"/>
    </row>
    <row r="57" spans="1:15" ht="13.5" customHeight="1">
      <c r="A57" s="1293"/>
      <c r="B57" s="1333" t="s">
        <v>247</v>
      </c>
      <c r="C57" s="1722"/>
      <c r="D57" s="1723"/>
      <c r="E57" s="1723"/>
      <c r="F57" s="1724"/>
      <c r="G57" s="1725" t="s">
        <v>1236</v>
      </c>
      <c r="H57" s="1725"/>
      <c r="I57" s="1334">
        <f>I12+I15+I26+I37+I48</f>
        <v>0</v>
      </c>
      <c r="J57" s="1293"/>
      <c r="K57" s="1293"/>
      <c r="L57" s="1293"/>
      <c r="M57" s="1293"/>
      <c r="N57" s="1293"/>
      <c r="O57" s="1293"/>
    </row>
    <row r="58" spans="1:15" ht="13.5" customHeight="1">
      <c r="A58" s="1293"/>
      <c r="B58" s="1726"/>
      <c r="C58" s="1727"/>
      <c r="D58" s="1727"/>
      <c r="E58" s="1727"/>
      <c r="F58" s="1728"/>
      <c r="G58" s="1732" t="s">
        <v>1237</v>
      </c>
      <c r="H58" s="1732"/>
      <c r="I58" s="1335"/>
      <c r="J58" s="1293"/>
      <c r="K58" s="1293"/>
      <c r="L58" s="1293"/>
      <c r="M58" s="1293"/>
      <c r="N58" s="1293"/>
      <c r="O58" s="1293"/>
    </row>
    <row r="59" spans="1:15" ht="15" customHeight="1">
      <c r="A59" s="1293"/>
      <c r="B59" s="1729"/>
      <c r="C59" s="1730"/>
      <c r="D59" s="1730"/>
      <c r="E59" s="1730"/>
      <c r="F59" s="1731"/>
      <c r="G59" s="1733" t="s">
        <v>468</v>
      </c>
      <c r="H59" s="1733"/>
      <c r="I59" s="1336">
        <f>IF(I58=0,I57,I57-I58)</f>
        <v>0</v>
      </c>
      <c r="J59" s="1293"/>
      <c r="K59" s="1293"/>
      <c r="L59" s="1293"/>
      <c r="M59" s="1293"/>
      <c r="N59" s="1293"/>
      <c r="O59" s="1293"/>
    </row>
    <row r="60" spans="1:15" ht="13.5" customHeight="1">
      <c r="A60" s="1293"/>
      <c r="G60" s="1337"/>
      <c r="H60" s="1337"/>
      <c r="I60" s="1338"/>
      <c r="J60" s="1293"/>
      <c r="K60" s="1293"/>
      <c r="L60" s="1293"/>
      <c r="M60" s="1293"/>
      <c r="N60" s="1293"/>
      <c r="O60" s="1293"/>
    </row>
    <row r="61" spans="1:15" ht="13.5" customHeight="1">
      <c r="A61" s="1293"/>
      <c r="B61" s="1339"/>
      <c r="C61" s="1339"/>
      <c r="D61" s="1339"/>
      <c r="E61" s="1339"/>
      <c r="F61" s="1339"/>
      <c r="G61" s="1339"/>
      <c r="H61" s="1339"/>
      <c r="I61" s="1339"/>
      <c r="J61" s="1293"/>
      <c r="K61" s="1293"/>
      <c r="L61" s="1293"/>
      <c r="M61" s="1293"/>
      <c r="N61" s="1293"/>
      <c r="O61" s="1293"/>
    </row>
    <row r="62" spans="1:15" ht="13.5" customHeight="1">
      <c r="A62" s="1293"/>
      <c r="B62" s="1339"/>
      <c r="C62" s="1339"/>
      <c r="D62" s="1339"/>
      <c r="E62" s="1339"/>
      <c r="F62" s="1339"/>
      <c r="G62" s="1339"/>
      <c r="H62" s="1339"/>
      <c r="I62" s="1339"/>
      <c r="J62" s="1339"/>
      <c r="K62" s="1339"/>
      <c r="L62" s="1339"/>
      <c r="M62" s="1293"/>
      <c r="N62" s="1293"/>
      <c r="O62" s="1293"/>
    </row>
    <row r="63" spans="1:15" ht="13.5" customHeight="1">
      <c r="A63" s="1293"/>
      <c r="B63" s="1339"/>
      <c r="C63" s="1339"/>
      <c r="D63" s="1339"/>
      <c r="E63" s="1340"/>
      <c r="F63" s="1340"/>
      <c r="G63" s="1340"/>
      <c r="H63" s="1339"/>
      <c r="I63" s="1339"/>
      <c r="J63" s="1293"/>
      <c r="K63" s="1293"/>
      <c r="L63" s="1293"/>
      <c r="M63" s="1293"/>
      <c r="N63" s="1293"/>
      <c r="O63" s="1293"/>
    </row>
    <row r="64" spans="2:9" ht="13.5" customHeight="1">
      <c r="B64" s="1296"/>
      <c r="C64" s="1296"/>
      <c r="D64" s="1296"/>
      <c r="E64" s="1296"/>
      <c r="F64" s="1296"/>
      <c r="G64" s="1296"/>
      <c r="H64" s="1296"/>
      <c r="I64" s="1296"/>
    </row>
    <row r="65" spans="2:9" ht="13.5" customHeight="1">
      <c r="B65" s="1296"/>
      <c r="C65" s="1296"/>
      <c r="D65" s="1296"/>
      <c r="E65" s="1296"/>
      <c r="F65" s="1296"/>
      <c r="G65" s="1296"/>
      <c r="H65" s="1296"/>
      <c r="I65" s="1296"/>
    </row>
    <row r="66" spans="2:9" ht="13.5" customHeight="1">
      <c r="B66" s="1296"/>
      <c r="C66" s="1296"/>
      <c r="D66" s="1296"/>
      <c r="E66" s="1296"/>
      <c r="F66" s="1296"/>
      <c r="G66" s="1296"/>
      <c r="H66" s="1296"/>
      <c r="I66" s="1296"/>
    </row>
    <row r="67" spans="2:9" ht="13.5" customHeight="1">
      <c r="B67" s="1296"/>
      <c r="C67" s="1296"/>
      <c r="D67" s="1296"/>
      <c r="E67" s="1296"/>
      <c r="F67" s="1296"/>
      <c r="G67" s="1296"/>
      <c r="H67" s="1296"/>
      <c r="I67" s="1296"/>
    </row>
    <row r="68" spans="2:9" ht="13.5" customHeight="1">
      <c r="B68" s="1296"/>
      <c r="C68" s="1296"/>
      <c r="D68" s="1296"/>
      <c r="E68" s="1296"/>
      <c r="F68" s="1296"/>
      <c r="G68" s="1296"/>
      <c r="H68" s="1296"/>
      <c r="I68" s="1296"/>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sheetProtection/>
  <mergeCells count="47">
    <mergeCell ref="B2:E3"/>
    <mergeCell ref="H2:I2"/>
    <mergeCell ref="H3:I3"/>
    <mergeCell ref="H4:I4"/>
    <mergeCell ref="B25:I25"/>
    <mergeCell ref="B36:I36"/>
    <mergeCell ref="H5:I5"/>
    <mergeCell ref="B7:I7"/>
    <mergeCell ref="F8:I8"/>
    <mergeCell ref="F10:I10"/>
    <mergeCell ref="G12:H12"/>
    <mergeCell ref="B14:I14"/>
    <mergeCell ref="B15:C15"/>
    <mergeCell ref="D15:G16"/>
    <mergeCell ref="H15:H16"/>
    <mergeCell ref="I15:I23"/>
    <mergeCell ref="D17:G17"/>
    <mergeCell ref="D21:G21"/>
    <mergeCell ref="D22:G22"/>
    <mergeCell ref="D23:G23"/>
    <mergeCell ref="D26:G27"/>
    <mergeCell ref="H26:H27"/>
    <mergeCell ref="I26:I34"/>
    <mergeCell ref="D28:G28"/>
    <mergeCell ref="D32:G32"/>
    <mergeCell ref="D33:G33"/>
    <mergeCell ref="D34:G34"/>
    <mergeCell ref="D54:G54"/>
    <mergeCell ref="D55:G55"/>
    <mergeCell ref="D56:G56"/>
    <mergeCell ref="H37:H38"/>
    <mergeCell ref="I37:I45"/>
    <mergeCell ref="D39:G39"/>
    <mergeCell ref="D43:G43"/>
    <mergeCell ref="D44:G44"/>
    <mergeCell ref="D45:G45"/>
    <mergeCell ref="D37:G38"/>
    <mergeCell ref="C57:F57"/>
    <mergeCell ref="G57:H57"/>
    <mergeCell ref="B58:F59"/>
    <mergeCell ref="G58:H58"/>
    <mergeCell ref="G59:H59"/>
    <mergeCell ref="B47:I47"/>
    <mergeCell ref="D48:G49"/>
    <mergeCell ref="H48:H49"/>
    <mergeCell ref="I48:I56"/>
    <mergeCell ref="D50:G50"/>
  </mergeCells>
  <printOptions horizontalCentered="1"/>
  <pageMargins left="0.25" right="0.25" top="0.75" bottom="0.75" header="0.3" footer="0.3"/>
  <pageSetup fitToHeight="1" fitToWidth="1" horizontalDpi="300" verticalDpi="300" orientation="portrait" paperSize="9" scale="99" r:id="rId1"/>
</worksheet>
</file>

<file path=xl/worksheets/sheet51.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
      <selection activeCell="B10" sqref="B10"/>
    </sheetView>
  </sheetViews>
  <sheetFormatPr defaultColWidth="9.140625" defaultRowHeight="15.75" customHeight="1"/>
  <cols>
    <col min="1" max="1" width="2.28125" style="1314" customWidth="1"/>
    <col min="2" max="2" width="10.57421875" style="1314" customWidth="1"/>
    <col min="3" max="3" width="9.8515625" style="1314" customWidth="1"/>
    <col min="4" max="4" width="51.00390625" style="1314" customWidth="1"/>
    <col min="5" max="5" width="10.00390625" style="1314" customWidth="1"/>
    <col min="6" max="6" width="10.421875" style="1314" customWidth="1"/>
    <col min="7" max="7" width="16.00390625" style="1314" customWidth="1"/>
    <col min="8" max="8" width="2.28125" style="1314" customWidth="1"/>
    <col min="9" max="16384" width="9.140625" style="1314" customWidth="1"/>
  </cols>
  <sheetData>
    <row r="1" spans="1:8" s="1342" customFormat="1" ht="15.75" customHeight="1">
      <c r="A1" s="1293"/>
      <c r="B1" s="1293"/>
      <c r="C1" s="1293"/>
      <c r="D1" s="1293"/>
      <c r="E1" s="1341"/>
      <c r="F1" s="1341"/>
      <c r="G1" s="1293"/>
      <c r="H1" s="1293"/>
    </row>
    <row r="2" spans="1:8" s="1342" customFormat="1" ht="18" customHeight="1">
      <c r="A2" s="1293"/>
      <c r="B2" s="1784" t="s">
        <v>304</v>
      </c>
      <c r="C2" s="1784"/>
      <c r="D2" s="1784"/>
      <c r="E2" s="1343" t="s">
        <v>1095</v>
      </c>
      <c r="F2" s="1786">
        <f>IF('Bank s.1'!$H$2="","",'Bank s.1'!$H$2)</f>
      </c>
      <c r="G2" s="1787"/>
      <c r="H2" s="1293"/>
    </row>
    <row r="3" spans="1:8" s="1342" customFormat="1" ht="15.75" customHeight="1">
      <c r="A3" s="1293"/>
      <c r="B3" s="1784"/>
      <c r="C3" s="1784"/>
      <c r="D3" s="1784"/>
      <c r="E3" s="1344" t="s">
        <v>130</v>
      </c>
      <c r="F3" s="1788">
        <f>IF('Bank s.1'!$H$3="","",'Bank s.1'!$H$3)</f>
      </c>
      <c r="G3" s="1789"/>
      <c r="H3" s="1293"/>
    </row>
    <row r="4" spans="1:8" s="1342" customFormat="1" ht="15.75" customHeight="1">
      <c r="A4" s="1293"/>
      <c r="B4" s="1345"/>
      <c r="C4" s="1345"/>
      <c r="D4" s="1345"/>
      <c r="E4" s="1344" t="s">
        <v>289</v>
      </c>
      <c r="F4" s="1788">
        <v>2</v>
      </c>
      <c r="G4" s="1789"/>
      <c r="H4" s="1293"/>
    </row>
    <row r="5" spans="1:8" s="1342" customFormat="1" ht="16.5" customHeight="1">
      <c r="A5" s="1293"/>
      <c r="B5" s="1345"/>
      <c r="C5" s="1345"/>
      <c r="D5" s="1345"/>
      <c r="E5" s="1302" t="s">
        <v>917</v>
      </c>
      <c r="F5" s="1766">
        <f ca="1">TODAY()</f>
        <v>42394</v>
      </c>
      <c r="G5" s="1767"/>
      <c r="H5" s="1293"/>
    </row>
    <row r="6" spans="1:8" s="1342" customFormat="1" ht="13.5" customHeight="1">
      <c r="A6" s="1293"/>
      <c r="B6" s="1315"/>
      <c r="C6" s="1315"/>
      <c r="D6" s="1315"/>
      <c r="E6" s="1315"/>
      <c r="F6" s="1315"/>
      <c r="G6" s="1315"/>
      <c r="H6" s="1293"/>
    </row>
    <row r="7" spans="1:8" s="1342" customFormat="1" ht="28.5" customHeight="1">
      <c r="A7" s="1293"/>
      <c r="B7" s="1772" t="s">
        <v>305</v>
      </c>
      <c r="C7" s="1772"/>
      <c r="D7" s="1772"/>
      <c r="E7" s="1772"/>
      <c r="F7" s="1772"/>
      <c r="G7" s="1772"/>
      <c r="H7" s="1293"/>
    </row>
    <row r="8" spans="1:8" s="1347" customFormat="1" ht="16.5" customHeight="1">
      <c r="A8" s="1346"/>
      <c r="B8" s="1785" t="s">
        <v>269</v>
      </c>
      <c r="C8" s="1785"/>
      <c r="D8" s="1776" t="s">
        <v>346</v>
      </c>
      <c r="E8" s="1777"/>
      <c r="F8" s="1778"/>
      <c r="G8" s="1790" t="s">
        <v>347</v>
      </c>
      <c r="H8" s="1346"/>
    </row>
    <row r="9" spans="1:8" s="1347" customFormat="1" ht="16.5" customHeight="1">
      <c r="A9" s="1346"/>
      <c r="B9" s="1333" t="s">
        <v>639</v>
      </c>
      <c r="C9" s="1348" t="s">
        <v>236</v>
      </c>
      <c r="D9" s="1779"/>
      <c r="E9" s="1780"/>
      <c r="F9" s="1781"/>
      <c r="G9" s="1790"/>
      <c r="H9" s="1346"/>
    </row>
    <row r="10" spans="1:8" ht="15.75" customHeight="1">
      <c r="A10" s="1293"/>
      <c r="B10" s="1349"/>
      <c r="C10" s="1350"/>
      <c r="D10" s="1791"/>
      <c r="E10" s="1792"/>
      <c r="F10" s="1793"/>
      <c r="G10" s="1351"/>
      <c r="H10" s="1293"/>
    </row>
    <row r="11" spans="1:8" ht="15.75" customHeight="1">
      <c r="A11" s="1293"/>
      <c r="B11" s="1325"/>
      <c r="C11" s="1326"/>
      <c r="D11" s="1773"/>
      <c r="E11" s="1774"/>
      <c r="F11" s="1775"/>
      <c r="G11" s="1352"/>
      <c r="H11" s="1293"/>
    </row>
    <row r="12" spans="1:8" ht="15.75" customHeight="1">
      <c r="A12" s="1293"/>
      <c r="B12" s="1325"/>
      <c r="C12" s="1326"/>
      <c r="D12" s="1773"/>
      <c r="E12" s="1774"/>
      <c r="F12" s="1775"/>
      <c r="G12" s="1352"/>
      <c r="H12" s="1293"/>
    </row>
    <row r="13" spans="1:8" ht="15.75" customHeight="1">
      <c r="A13" s="1293"/>
      <c r="B13" s="1325"/>
      <c r="C13" s="1326"/>
      <c r="D13" s="1773"/>
      <c r="E13" s="1774"/>
      <c r="F13" s="1775"/>
      <c r="G13" s="1352"/>
      <c r="H13" s="1293"/>
    </row>
    <row r="14" spans="1:8" ht="15.75" customHeight="1">
      <c r="A14" s="1293"/>
      <c r="B14" s="1325"/>
      <c r="C14" s="1326"/>
      <c r="D14" s="1773"/>
      <c r="E14" s="1774"/>
      <c r="F14" s="1775"/>
      <c r="G14" s="1352"/>
      <c r="H14" s="1293"/>
    </row>
    <row r="15" spans="1:8" ht="15.75" customHeight="1">
      <c r="A15" s="1293"/>
      <c r="B15" s="1325"/>
      <c r="C15" s="1326"/>
      <c r="D15" s="1773"/>
      <c r="E15" s="1774"/>
      <c r="F15" s="1775"/>
      <c r="G15" s="1352"/>
      <c r="H15" s="1293"/>
    </row>
    <row r="16" spans="1:8" ht="15.75" customHeight="1">
      <c r="A16" s="1293"/>
      <c r="B16" s="1325"/>
      <c r="C16" s="1326"/>
      <c r="D16" s="1773"/>
      <c r="E16" s="1774"/>
      <c r="F16" s="1775"/>
      <c r="G16" s="1352"/>
      <c r="H16" s="1293"/>
    </row>
    <row r="17" spans="1:8" ht="15.75" customHeight="1">
      <c r="A17" s="1293"/>
      <c r="B17" s="1325"/>
      <c r="C17" s="1326"/>
      <c r="D17" s="1773"/>
      <c r="E17" s="1774"/>
      <c r="F17" s="1775"/>
      <c r="G17" s="1352"/>
      <c r="H17" s="1293"/>
    </row>
    <row r="18" spans="1:8" ht="15.75" customHeight="1">
      <c r="A18" s="1293"/>
      <c r="B18" s="1325"/>
      <c r="C18" s="1326"/>
      <c r="D18" s="1773"/>
      <c r="E18" s="1774"/>
      <c r="F18" s="1775"/>
      <c r="G18" s="1352"/>
      <c r="H18" s="1293"/>
    </row>
    <row r="19" spans="1:8" ht="15.75" customHeight="1">
      <c r="A19" s="1293"/>
      <c r="B19" s="1325"/>
      <c r="C19" s="1326"/>
      <c r="D19" s="1773"/>
      <c r="E19" s="1774"/>
      <c r="F19" s="1775"/>
      <c r="G19" s="1352"/>
      <c r="H19" s="1293"/>
    </row>
    <row r="20" spans="1:8" ht="15.75" customHeight="1">
      <c r="A20" s="1293"/>
      <c r="B20" s="1325"/>
      <c r="C20" s="1326"/>
      <c r="D20" s="1773"/>
      <c r="E20" s="1774"/>
      <c r="F20" s="1775"/>
      <c r="G20" s="1352"/>
      <c r="H20" s="1293"/>
    </row>
    <row r="21" spans="1:8" ht="15.75" customHeight="1">
      <c r="A21" s="1293"/>
      <c r="B21" s="1325"/>
      <c r="C21" s="1326"/>
      <c r="D21" s="1773"/>
      <c r="E21" s="1774"/>
      <c r="F21" s="1775"/>
      <c r="G21" s="1352"/>
      <c r="H21" s="1293"/>
    </row>
    <row r="22" spans="1:8" ht="15.75" customHeight="1">
      <c r="A22" s="1293"/>
      <c r="B22" s="1325"/>
      <c r="C22" s="1326"/>
      <c r="D22" s="1773"/>
      <c r="E22" s="1774"/>
      <c r="F22" s="1775"/>
      <c r="G22" s="1352"/>
      <c r="H22" s="1293"/>
    </row>
    <row r="23" spans="1:8" ht="15.75" customHeight="1">
      <c r="A23" s="1293"/>
      <c r="B23" s="1325"/>
      <c r="C23" s="1326"/>
      <c r="D23" s="1773"/>
      <c r="E23" s="1774"/>
      <c r="F23" s="1775"/>
      <c r="G23" s="1352"/>
      <c r="H23" s="1293"/>
    </row>
    <row r="24" spans="1:8" ht="15.75" customHeight="1">
      <c r="A24" s="1293"/>
      <c r="B24" s="1325"/>
      <c r="C24" s="1326"/>
      <c r="D24" s="1773"/>
      <c r="E24" s="1774"/>
      <c r="F24" s="1775"/>
      <c r="G24" s="1352"/>
      <c r="H24" s="1293"/>
    </row>
    <row r="25" spans="1:8" ht="15.75" customHeight="1">
      <c r="A25" s="1293"/>
      <c r="B25" s="1325"/>
      <c r="C25" s="1326"/>
      <c r="D25" s="1773"/>
      <c r="E25" s="1774"/>
      <c r="F25" s="1775"/>
      <c r="G25" s="1352"/>
      <c r="H25" s="1293"/>
    </row>
    <row r="26" spans="1:8" ht="15.75" customHeight="1">
      <c r="A26" s="1293"/>
      <c r="B26" s="1325"/>
      <c r="C26" s="1326"/>
      <c r="D26" s="1773"/>
      <c r="E26" s="1774"/>
      <c r="F26" s="1775"/>
      <c r="G26" s="1352"/>
      <c r="H26" s="1293"/>
    </row>
    <row r="27" spans="1:8" ht="15.75" customHeight="1">
      <c r="A27" s="1293"/>
      <c r="B27" s="1325"/>
      <c r="C27" s="1326"/>
      <c r="D27" s="1773"/>
      <c r="E27" s="1774"/>
      <c r="F27" s="1775"/>
      <c r="G27" s="1352"/>
      <c r="H27" s="1293"/>
    </row>
    <row r="28" spans="1:8" ht="15.75" customHeight="1">
      <c r="A28" s="1293"/>
      <c r="B28" s="1325"/>
      <c r="C28" s="1326"/>
      <c r="D28" s="1773"/>
      <c r="E28" s="1774"/>
      <c r="F28" s="1775"/>
      <c r="G28" s="1352"/>
      <c r="H28" s="1293"/>
    </row>
    <row r="29" spans="1:8" ht="15.75" customHeight="1">
      <c r="A29" s="1293"/>
      <c r="B29" s="1325"/>
      <c r="C29" s="1326"/>
      <c r="D29" s="1773"/>
      <c r="E29" s="1774"/>
      <c r="F29" s="1775"/>
      <c r="G29" s="1352"/>
      <c r="H29" s="1293"/>
    </row>
    <row r="30" spans="1:8" ht="15.75" customHeight="1">
      <c r="A30" s="1293"/>
      <c r="B30" s="1325"/>
      <c r="C30" s="1326"/>
      <c r="D30" s="1773"/>
      <c r="E30" s="1774"/>
      <c r="F30" s="1775"/>
      <c r="G30" s="1352"/>
      <c r="H30" s="1293"/>
    </row>
    <row r="31" spans="1:8" ht="15.75" customHeight="1">
      <c r="A31" s="1293"/>
      <c r="B31" s="1325"/>
      <c r="C31" s="1326"/>
      <c r="D31" s="1773"/>
      <c r="E31" s="1774"/>
      <c r="F31" s="1775"/>
      <c r="G31" s="1352"/>
      <c r="H31" s="1293"/>
    </row>
    <row r="32" spans="1:8" ht="15.75" customHeight="1">
      <c r="A32" s="1293"/>
      <c r="B32" s="1325"/>
      <c r="C32" s="1326"/>
      <c r="D32" s="1773"/>
      <c r="E32" s="1774"/>
      <c r="F32" s="1775"/>
      <c r="G32" s="1352"/>
      <c r="H32" s="1293"/>
    </row>
    <row r="33" spans="1:8" ht="15.75" customHeight="1">
      <c r="A33" s="1293"/>
      <c r="B33" s="1325"/>
      <c r="C33" s="1326"/>
      <c r="D33" s="1773"/>
      <c r="E33" s="1774"/>
      <c r="F33" s="1775"/>
      <c r="G33" s="1352"/>
      <c r="H33" s="1293"/>
    </row>
    <row r="34" spans="1:8" ht="15.75" customHeight="1">
      <c r="A34" s="1293"/>
      <c r="B34" s="1325"/>
      <c r="C34" s="1326"/>
      <c r="D34" s="1773"/>
      <c r="E34" s="1774"/>
      <c r="F34" s="1775"/>
      <c r="G34" s="1352"/>
      <c r="H34" s="1293"/>
    </row>
    <row r="35" spans="1:8" ht="15.75" customHeight="1">
      <c r="A35" s="1293"/>
      <c r="B35" s="1325"/>
      <c r="C35" s="1326"/>
      <c r="D35" s="1773"/>
      <c r="E35" s="1774"/>
      <c r="F35" s="1775"/>
      <c r="G35" s="1352"/>
      <c r="H35" s="1293"/>
    </row>
    <row r="36" spans="1:8" ht="15.75" customHeight="1">
      <c r="A36" s="1293"/>
      <c r="B36" s="1325"/>
      <c r="C36" s="1326"/>
      <c r="D36" s="1773"/>
      <c r="E36" s="1774"/>
      <c r="F36" s="1775"/>
      <c r="G36" s="1352"/>
      <c r="H36" s="1293"/>
    </row>
    <row r="37" spans="1:8" ht="15.75" customHeight="1">
      <c r="A37" s="1293"/>
      <c r="B37" s="1328"/>
      <c r="C37" s="1353"/>
      <c r="D37" s="1794"/>
      <c r="E37" s="1795"/>
      <c r="F37" s="1796"/>
      <c r="G37" s="1354"/>
      <c r="H37" s="1293"/>
    </row>
    <row r="38" spans="1:8" ht="15.75" customHeight="1">
      <c r="A38" s="1293"/>
      <c r="B38" s="1293"/>
      <c r="C38" s="1293"/>
      <c r="D38" s="1293"/>
      <c r="E38" s="1782" t="s">
        <v>306</v>
      </c>
      <c r="F38" s="1783"/>
      <c r="G38" s="1355">
        <f>SUM(G10:G37)</f>
        <v>0</v>
      </c>
      <c r="H38" s="1293"/>
    </row>
    <row r="39" spans="1:8" ht="13.5" customHeight="1">
      <c r="A39" s="1293"/>
      <c r="B39" s="1293"/>
      <c r="C39" s="1293"/>
      <c r="D39" s="1293"/>
      <c r="E39" s="1293"/>
      <c r="F39" s="1293"/>
      <c r="G39" s="1356"/>
      <c r="H39" s="1293"/>
    </row>
    <row r="40" spans="1:8" ht="13.5" customHeight="1">
      <c r="A40" s="1293"/>
      <c r="B40" s="1293"/>
      <c r="C40" s="1293"/>
      <c r="D40" s="1293"/>
      <c r="E40" s="1293"/>
      <c r="F40" s="1293"/>
      <c r="G40" s="1293"/>
      <c r="H40" s="1293"/>
    </row>
    <row r="41" spans="1:8" ht="13.5" customHeight="1">
      <c r="A41" s="1293"/>
      <c r="B41" s="1293"/>
      <c r="C41" s="1293"/>
      <c r="D41" s="1293"/>
      <c r="E41" s="1293"/>
      <c r="F41" s="1293"/>
      <c r="G41" s="1293"/>
      <c r="H41" s="1293"/>
    </row>
    <row r="42" spans="1:8" ht="13.5" customHeight="1">
      <c r="A42" s="1293"/>
      <c r="B42" s="1293"/>
      <c r="C42" s="1293"/>
      <c r="D42" s="1293"/>
      <c r="E42" s="1293"/>
      <c r="F42" s="1293"/>
      <c r="G42" s="1293"/>
      <c r="H42" s="1293"/>
    </row>
    <row r="43" spans="1:8" ht="13.5" customHeight="1">
      <c r="A43" s="1293"/>
      <c r="B43" s="1293"/>
      <c r="C43" s="1293"/>
      <c r="D43" s="1293"/>
      <c r="E43" s="1293"/>
      <c r="F43" s="1293"/>
      <c r="G43" s="1293"/>
      <c r="H43" s="1293"/>
    </row>
    <row r="44" ht="13.5" customHeight="1"/>
    <row r="45" ht="13.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8">
    <mergeCell ref="D36:F36"/>
    <mergeCell ref="D32:F32"/>
    <mergeCell ref="D20:F20"/>
    <mergeCell ref="D31:F31"/>
    <mergeCell ref="D25:F25"/>
    <mergeCell ref="D26:F26"/>
    <mergeCell ref="D33:F33"/>
    <mergeCell ref="D35:F35"/>
    <mergeCell ref="D13:F13"/>
    <mergeCell ref="D37:F37"/>
    <mergeCell ref="D27:F27"/>
    <mergeCell ref="D28:F28"/>
    <mergeCell ref="D29:F29"/>
    <mergeCell ref="D30:F30"/>
    <mergeCell ref="D16:F16"/>
    <mergeCell ref="D17:F17"/>
    <mergeCell ref="D18:F18"/>
    <mergeCell ref="D19:F19"/>
    <mergeCell ref="F5:G5"/>
    <mergeCell ref="D21:F21"/>
    <mergeCell ref="D22:F22"/>
    <mergeCell ref="D23:F23"/>
    <mergeCell ref="D24:F24"/>
    <mergeCell ref="G8:G9"/>
    <mergeCell ref="D10:F10"/>
    <mergeCell ref="D11:F11"/>
    <mergeCell ref="D15:F15"/>
    <mergeCell ref="D12:F12"/>
    <mergeCell ref="B7:G7"/>
    <mergeCell ref="D14:F14"/>
    <mergeCell ref="D8:F9"/>
    <mergeCell ref="D34:F34"/>
    <mergeCell ref="E38:F38"/>
    <mergeCell ref="B2:D3"/>
    <mergeCell ref="B8:C8"/>
    <mergeCell ref="F2:G2"/>
    <mergeCell ref="F3:G3"/>
    <mergeCell ref="F4:G4"/>
  </mergeCells>
  <printOptions horizontalCentered="1"/>
  <pageMargins left="0.25" right="0.25" top="0.75" bottom="0.75" header="0.3" footer="0.3"/>
  <pageSetup fitToHeight="1" fitToWidth="1" horizontalDpi="300" verticalDpi="300" orientation="portrait" paperSize="9" scale="89" r:id="rId1"/>
</worksheet>
</file>

<file path=xl/worksheets/sheet52.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
      <selection activeCell="B10" sqref="B10"/>
    </sheetView>
  </sheetViews>
  <sheetFormatPr defaultColWidth="9.140625" defaultRowHeight="15.75" customHeight="1"/>
  <cols>
    <col min="1" max="1" width="2.28125" style="1314" customWidth="1"/>
    <col min="2" max="2" width="10.57421875" style="1314" customWidth="1"/>
    <col min="3" max="3" width="9.8515625" style="1314" customWidth="1"/>
    <col min="4" max="4" width="51.00390625" style="1314" customWidth="1"/>
    <col min="5" max="5" width="10.00390625" style="1314" customWidth="1"/>
    <col min="6" max="6" width="10.421875" style="1314" customWidth="1"/>
    <col min="7" max="7" width="16.00390625" style="1314" customWidth="1"/>
    <col min="8" max="8" width="2.28125" style="1314" customWidth="1"/>
    <col min="9" max="16384" width="9.140625" style="1314" customWidth="1"/>
  </cols>
  <sheetData>
    <row r="1" spans="1:8" s="1342" customFormat="1" ht="15.75" customHeight="1">
      <c r="A1" s="1293"/>
      <c r="B1" s="1293"/>
      <c r="C1" s="1293"/>
      <c r="D1" s="1293"/>
      <c r="E1" s="1341"/>
      <c r="F1" s="1341"/>
      <c r="G1" s="1293"/>
      <c r="H1" s="1293"/>
    </row>
    <row r="2" spans="1:8" s="1342" customFormat="1" ht="18" customHeight="1">
      <c r="A2" s="1293"/>
      <c r="B2" s="1784" t="s">
        <v>304</v>
      </c>
      <c r="C2" s="1784"/>
      <c r="D2" s="1784"/>
      <c r="E2" s="1343" t="s">
        <v>1095</v>
      </c>
      <c r="F2" s="1786">
        <f>IF('Bank s.1'!$H$2="","",'Bank s.1'!$H$2)</f>
      </c>
      <c r="G2" s="1787"/>
      <c r="H2" s="1293"/>
    </row>
    <row r="3" spans="1:8" s="1342" customFormat="1" ht="15.75" customHeight="1">
      <c r="A3" s="1293"/>
      <c r="B3" s="1784"/>
      <c r="C3" s="1784"/>
      <c r="D3" s="1784"/>
      <c r="E3" s="1344" t="s">
        <v>130</v>
      </c>
      <c r="F3" s="1788">
        <f>IF('Bank s.1'!$H$3="","",'Bank s.1'!$H$3)</f>
      </c>
      <c r="G3" s="1789"/>
      <c r="H3" s="1293"/>
    </row>
    <row r="4" spans="1:8" s="1342" customFormat="1" ht="15.75" customHeight="1">
      <c r="A4" s="1293"/>
      <c r="B4" s="1345"/>
      <c r="C4" s="1345"/>
      <c r="D4" s="1345"/>
      <c r="E4" s="1344" t="s">
        <v>289</v>
      </c>
      <c r="F4" s="1788">
        <v>3</v>
      </c>
      <c r="G4" s="1789"/>
      <c r="H4" s="1293"/>
    </row>
    <row r="5" spans="1:8" s="1342" customFormat="1" ht="16.5" customHeight="1">
      <c r="A5" s="1293"/>
      <c r="B5" s="1345"/>
      <c r="C5" s="1345"/>
      <c r="D5" s="1345"/>
      <c r="E5" s="1302" t="s">
        <v>917</v>
      </c>
      <c r="F5" s="1766">
        <f ca="1">TODAY()</f>
        <v>42394</v>
      </c>
      <c r="G5" s="1767"/>
      <c r="H5" s="1293"/>
    </row>
    <row r="6" spans="1:8" s="1342" customFormat="1" ht="13.5" customHeight="1">
      <c r="A6" s="1293"/>
      <c r="B6" s="1315"/>
      <c r="C6" s="1315"/>
      <c r="D6" s="1315"/>
      <c r="E6" s="1315"/>
      <c r="F6" s="1315"/>
      <c r="G6" s="1315"/>
      <c r="H6" s="1293"/>
    </row>
    <row r="7" spans="1:8" s="1342" customFormat="1" ht="28.5" customHeight="1">
      <c r="A7" s="1293"/>
      <c r="B7" s="1772" t="s">
        <v>308</v>
      </c>
      <c r="C7" s="1772"/>
      <c r="D7" s="1772"/>
      <c r="E7" s="1772"/>
      <c r="F7" s="1772"/>
      <c r="G7" s="1772"/>
      <c r="H7" s="1293"/>
    </row>
    <row r="8" spans="1:8" s="1347" customFormat="1" ht="16.5" customHeight="1">
      <c r="A8" s="1346"/>
      <c r="B8" s="1785" t="s">
        <v>269</v>
      </c>
      <c r="C8" s="1785"/>
      <c r="D8" s="1776" t="s">
        <v>346</v>
      </c>
      <c r="E8" s="1777"/>
      <c r="F8" s="1778"/>
      <c r="G8" s="1790" t="s">
        <v>347</v>
      </c>
      <c r="H8" s="1346"/>
    </row>
    <row r="9" spans="1:8" s="1347" customFormat="1" ht="16.5" customHeight="1">
      <c r="A9" s="1346"/>
      <c r="B9" s="1333" t="s">
        <v>639</v>
      </c>
      <c r="C9" s="1348" t="s">
        <v>236</v>
      </c>
      <c r="D9" s="1779"/>
      <c r="E9" s="1780"/>
      <c r="F9" s="1781"/>
      <c r="G9" s="1790"/>
      <c r="H9" s="1346"/>
    </row>
    <row r="10" spans="1:8" ht="15.75" customHeight="1">
      <c r="A10" s="1293"/>
      <c r="B10" s="1349"/>
      <c r="C10" s="1350"/>
      <c r="D10" s="1791"/>
      <c r="E10" s="1792"/>
      <c r="F10" s="1793"/>
      <c r="G10" s="1351"/>
      <c r="H10" s="1293"/>
    </row>
    <row r="11" spans="1:8" ht="15.75" customHeight="1">
      <c r="A11" s="1293"/>
      <c r="B11" s="1325"/>
      <c r="C11" s="1326"/>
      <c r="D11" s="1773"/>
      <c r="E11" s="1774"/>
      <c r="F11" s="1775"/>
      <c r="G11" s="1352"/>
      <c r="H11" s="1293"/>
    </row>
    <row r="12" spans="1:8" ht="15.75" customHeight="1">
      <c r="A12" s="1293"/>
      <c r="B12" s="1325"/>
      <c r="C12" s="1326"/>
      <c r="D12" s="1773"/>
      <c r="E12" s="1774"/>
      <c r="F12" s="1775"/>
      <c r="G12" s="1352"/>
      <c r="H12" s="1293"/>
    </row>
    <row r="13" spans="1:8" ht="15.75" customHeight="1">
      <c r="A13" s="1293"/>
      <c r="B13" s="1325"/>
      <c r="C13" s="1326"/>
      <c r="D13" s="1773"/>
      <c r="E13" s="1774"/>
      <c r="F13" s="1775"/>
      <c r="G13" s="1352"/>
      <c r="H13" s="1293"/>
    </row>
    <row r="14" spans="1:8" ht="15.75" customHeight="1">
      <c r="A14" s="1293"/>
      <c r="B14" s="1325"/>
      <c r="C14" s="1326"/>
      <c r="D14" s="1773"/>
      <c r="E14" s="1774"/>
      <c r="F14" s="1775"/>
      <c r="G14" s="1352"/>
      <c r="H14" s="1293"/>
    </row>
    <row r="15" spans="1:8" ht="15.75" customHeight="1">
      <c r="A15" s="1293"/>
      <c r="B15" s="1325"/>
      <c r="C15" s="1326"/>
      <c r="D15" s="1773"/>
      <c r="E15" s="1774"/>
      <c r="F15" s="1775"/>
      <c r="G15" s="1352"/>
      <c r="H15" s="1293"/>
    </row>
    <row r="16" spans="1:8" ht="15.75" customHeight="1">
      <c r="A16" s="1293"/>
      <c r="B16" s="1325"/>
      <c r="C16" s="1326"/>
      <c r="D16" s="1773"/>
      <c r="E16" s="1774"/>
      <c r="F16" s="1775"/>
      <c r="G16" s="1352"/>
      <c r="H16" s="1293"/>
    </row>
    <row r="17" spans="1:8" ht="15.75" customHeight="1">
      <c r="A17" s="1293"/>
      <c r="B17" s="1325"/>
      <c r="C17" s="1326"/>
      <c r="D17" s="1773"/>
      <c r="E17" s="1774"/>
      <c r="F17" s="1775"/>
      <c r="G17" s="1352"/>
      <c r="H17" s="1293"/>
    </row>
    <row r="18" spans="1:8" ht="15.75" customHeight="1">
      <c r="A18" s="1293"/>
      <c r="B18" s="1325"/>
      <c r="C18" s="1326"/>
      <c r="D18" s="1773"/>
      <c r="E18" s="1774"/>
      <c r="F18" s="1775"/>
      <c r="G18" s="1352"/>
      <c r="H18" s="1293"/>
    </row>
    <row r="19" spans="1:8" ht="15.75" customHeight="1">
      <c r="A19" s="1293"/>
      <c r="B19" s="1325"/>
      <c r="C19" s="1326"/>
      <c r="D19" s="1773"/>
      <c r="E19" s="1774"/>
      <c r="F19" s="1775"/>
      <c r="G19" s="1352"/>
      <c r="H19" s="1293"/>
    </row>
    <row r="20" spans="1:8" ht="15.75" customHeight="1">
      <c r="A20" s="1293"/>
      <c r="B20" s="1325"/>
      <c r="C20" s="1326"/>
      <c r="D20" s="1773"/>
      <c r="E20" s="1774"/>
      <c r="F20" s="1775"/>
      <c r="G20" s="1352"/>
      <c r="H20" s="1293"/>
    </row>
    <row r="21" spans="1:8" ht="15.75" customHeight="1">
      <c r="A21" s="1293"/>
      <c r="B21" s="1325"/>
      <c r="C21" s="1326"/>
      <c r="D21" s="1773"/>
      <c r="E21" s="1774"/>
      <c r="F21" s="1775"/>
      <c r="G21" s="1352"/>
      <c r="H21" s="1293"/>
    </row>
    <row r="22" spans="1:8" ht="15.75" customHeight="1">
      <c r="A22" s="1293"/>
      <c r="B22" s="1325"/>
      <c r="C22" s="1326"/>
      <c r="D22" s="1773"/>
      <c r="E22" s="1774"/>
      <c r="F22" s="1775"/>
      <c r="G22" s="1352"/>
      <c r="H22" s="1293"/>
    </row>
    <row r="23" spans="1:8" ht="15.75" customHeight="1">
      <c r="A23" s="1293"/>
      <c r="B23" s="1325"/>
      <c r="C23" s="1326"/>
      <c r="D23" s="1773"/>
      <c r="E23" s="1774"/>
      <c r="F23" s="1775"/>
      <c r="G23" s="1352"/>
      <c r="H23" s="1293"/>
    </row>
    <row r="24" spans="1:8" ht="15.75" customHeight="1">
      <c r="A24" s="1293"/>
      <c r="B24" s="1325"/>
      <c r="C24" s="1326"/>
      <c r="D24" s="1773"/>
      <c r="E24" s="1774"/>
      <c r="F24" s="1775"/>
      <c r="G24" s="1352"/>
      <c r="H24" s="1293"/>
    </row>
    <row r="25" spans="1:8" ht="15.75" customHeight="1">
      <c r="A25" s="1293"/>
      <c r="B25" s="1325"/>
      <c r="C25" s="1326"/>
      <c r="D25" s="1773"/>
      <c r="E25" s="1774"/>
      <c r="F25" s="1775"/>
      <c r="G25" s="1352"/>
      <c r="H25" s="1293"/>
    </row>
    <row r="26" spans="1:8" ht="15.75" customHeight="1">
      <c r="A26" s="1293"/>
      <c r="B26" s="1325"/>
      <c r="C26" s="1326"/>
      <c r="D26" s="1773"/>
      <c r="E26" s="1774"/>
      <c r="F26" s="1775"/>
      <c r="G26" s="1352"/>
      <c r="H26" s="1293"/>
    </row>
    <row r="27" spans="1:8" ht="15.75" customHeight="1">
      <c r="A27" s="1293"/>
      <c r="B27" s="1325"/>
      <c r="C27" s="1326"/>
      <c r="D27" s="1773"/>
      <c r="E27" s="1774"/>
      <c r="F27" s="1775"/>
      <c r="G27" s="1352"/>
      <c r="H27" s="1293"/>
    </row>
    <row r="28" spans="1:8" ht="15.75" customHeight="1">
      <c r="A28" s="1293"/>
      <c r="B28" s="1325"/>
      <c r="C28" s="1326"/>
      <c r="D28" s="1773"/>
      <c r="E28" s="1774"/>
      <c r="F28" s="1775"/>
      <c r="G28" s="1352"/>
      <c r="H28" s="1293"/>
    </row>
    <row r="29" spans="1:8" ht="15.75" customHeight="1">
      <c r="A29" s="1293"/>
      <c r="B29" s="1325"/>
      <c r="C29" s="1326"/>
      <c r="D29" s="1773"/>
      <c r="E29" s="1774"/>
      <c r="F29" s="1775"/>
      <c r="G29" s="1352"/>
      <c r="H29" s="1293"/>
    </row>
    <row r="30" spans="1:8" ht="15.75" customHeight="1">
      <c r="A30" s="1293"/>
      <c r="B30" s="1325"/>
      <c r="C30" s="1326"/>
      <c r="D30" s="1773"/>
      <c r="E30" s="1774"/>
      <c r="F30" s="1775"/>
      <c r="G30" s="1352"/>
      <c r="H30" s="1293"/>
    </row>
    <row r="31" spans="1:8" ht="15.75" customHeight="1">
      <c r="A31" s="1293"/>
      <c r="B31" s="1325"/>
      <c r="C31" s="1326"/>
      <c r="D31" s="1773"/>
      <c r="E31" s="1774"/>
      <c r="F31" s="1775"/>
      <c r="G31" s="1352"/>
      <c r="H31" s="1293"/>
    </row>
    <row r="32" spans="1:8" ht="15.75" customHeight="1">
      <c r="A32" s="1293"/>
      <c r="B32" s="1325"/>
      <c r="C32" s="1326"/>
      <c r="D32" s="1773"/>
      <c r="E32" s="1774"/>
      <c r="F32" s="1775"/>
      <c r="G32" s="1352"/>
      <c r="H32" s="1293"/>
    </row>
    <row r="33" spans="1:8" ht="15.75" customHeight="1">
      <c r="A33" s="1293"/>
      <c r="B33" s="1325"/>
      <c r="C33" s="1326"/>
      <c r="D33" s="1773"/>
      <c r="E33" s="1774"/>
      <c r="F33" s="1775"/>
      <c r="G33" s="1352"/>
      <c r="H33" s="1293"/>
    </row>
    <row r="34" spans="1:8" ht="15.75" customHeight="1">
      <c r="A34" s="1293"/>
      <c r="B34" s="1325"/>
      <c r="C34" s="1326"/>
      <c r="D34" s="1773"/>
      <c r="E34" s="1774"/>
      <c r="F34" s="1775"/>
      <c r="G34" s="1352"/>
      <c r="H34" s="1293"/>
    </row>
    <row r="35" spans="1:8" ht="15.75" customHeight="1">
      <c r="A35" s="1293"/>
      <c r="B35" s="1325"/>
      <c r="C35" s="1326"/>
      <c r="D35" s="1773"/>
      <c r="E35" s="1774"/>
      <c r="F35" s="1775"/>
      <c r="G35" s="1352"/>
      <c r="H35" s="1293"/>
    </row>
    <row r="36" spans="1:8" ht="15.75" customHeight="1">
      <c r="A36" s="1293"/>
      <c r="B36" s="1325"/>
      <c r="C36" s="1326"/>
      <c r="D36" s="1773"/>
      <c r="E36" s="1774"/>
      <c r="F36" s="1775"/>
      <c r="G36" s="1352"/>
      <c r="H36" s="1293"/>
    </row>
    <row r="37" spans="1:8" ht="15.75" customHeight="1">
      <c r="A37" s="1293"/>
      <c r="B37" s="1328"/>
      <c r="C37" s="1353"/>
      <c r="D37" s="1794"/>
      <c r="E37" s="1795"/>
      <c r="F37" s="1796"/>
      <c r="G37" s="1354"/>
      <c r="H37" s="1293"/>
    </row>
    <row r="38" spans="1:8" ht="15.75" customHeight="1">
      <c r="A38" s="1293"/>
      <c r="B38" s="1293"/>
      <c r="C38" s="1293"/>
      <c r="D38" s="1293"/>
      <c r="E38" s="1782" t="s">
        <v>306</v>
      </c>
      <c r="F38" s="1783"/>
      <c r="G38" s="1355">
        <f>SUM(G10:G37)</f>
        <v>0</v>
      </c>
      <c r="H38" s="1293"/>
    </row>
    <row r="39" spans="1:8" ht="13.5" customHeight="1">
      <c r="A39" s="1293"/>
      <c r="B39" s="1293"/>
      <c r="C39" s="1293"/>
      <c r="D39" s="1293"/>
      <c r="E39" s="1293"/>
      <c r="F39" s="1293"/>
      <c r="G39" s="1356"/>
      <c r="H39" s="1293"/>
    </row>
    <row r="40" spans="1:8" ht="13.5" customHeight="1">
      <c r="A40" s="1293"/>
      <c r="B40" s="1293"/>
      <c r="C40" s="1293"/>
      <c r="D40" s="1293"/>
      <c r="E40" s="1293"/>
      <c r="F40" s="1293"/>
      <c r="G40" s="1293"/>
      <c r="H40" s="1293"/>
    </row>
    <row r="41" spans="1:8" ht="13.5" customHeight="1">
      <c r="A41" s="1293"/>
      <c r="B41" s="1293"/>
      <c r="C41" s="1293"/>
      <c r="D41" s="1293"/>
      <c r="E41" s="1293"/>
      <c r="F41" s="1293"/>
      <c r="G41" s="1293"/>
      <c r="H41" s="1293"/>
    </row>
    <row r="42" spans="1:8" ht="13.5" customHeight="1">
      <c r="A42" s="1293"/>
      <c r="B42" s="1293"/>
      <c r="C42" s="1293"/>
      <c r="D42" s="1293"/>
      <c r="E42" s="1293"/>
      <c r="F42" s="1293"/>
      <c r="G42" s="1293"/>
      <c r="H42" s="1293"/>
    </row>
    <row r="43" spans="1:8" ht="13.5" customHeight="1">
      <c r="A43" s="1293"/>
      <c r="B43" s="1293"/>
      <c r="C43" s="1293"/>
      <c r="D43" s="1293"/>
      <c r="E43" s="1293"/>
      <c r="F43" s="1293"/>
      <c r="G43" s="1293"/>
      <c r="H43" s="1293"/>
    </row>
    <row r="44" ht="13.5" customHeight="1"/>
    <row r="45" ht="13.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8">
    <mergeCell ref="D37:F37"/>
    <mergeCell ref="D25:F25"/>
    <mergeCell ref="D26:F26"/>
    <mergeCell ref="D27:F27"/>
    <mergeCell ref="D28:F28"/>
    <mergeCell ref="D30:F30"/>
    <mergeCell ref="D31:F31"/>
    <mergeCell ref="D29:F29"/>
    <mergeCell ref="D15:F15"/>
    <mergeCell ref="D16:F16"/>
    <mergeCell ref="D17:F17"/>
    <mergeCell ref="D19:F19"/>
    <mergeCell ref="D20:F20"/>
    <mergeCell ref="D21:F21"/>
    <mergeCell ref="D10:F10"/>
    <mergeCell ref="D11:F11"/>
    <mergeCell ref="D8:F9"/>
    <mergeCell ref="D12:F12"/>
    <mergeCell ref="D13:F13"/>
    <mergeCell ref="D14:F14"/>
    <mergeCell ref="B2:D3"/>
    <mergeCell ref="B8:C8"/>
    <mergeCell ref="F2:G2"/>
    <mergeCell ref="F3:G3"/>
    <mergeCell ref="F4:G4"/>
    <mergeCell ref="F5:G5"/>
    <mergeCell ref="B7:G7"/>
    <mergeCell ref="G8:G9"/>
    <mergeCell ref="E38:F38"/>
    <mergeCell ref="D32:F32"/>
    <mergeCell ref="D33:F33"/>
    <mergeCell ref="D34:F34"/>
    <mergeCell ref="D18:F18"/>
    <mergeCell ref="D22:F22"/>
    <mergeCell ref="D23:F23"/>
    <mergeCell ref="D24:F24"/>
    <mergeCell ref="D35:F35"/>
    <mergeCell ref="D36:F36"/>
  </mergeCells>
  <printOptions horizontalCentered="1"/>
  <pageMargins left="0.25" right="0.25" top="0.75" bottom="0.75" header="0.3" footer="0.3"/>
  <pageSetup fitToHeight="1" fitToWidth="1" horizontalDpi="300" verticalDpi="300" orientation="portrait" paperSize="9" scale="89" r:id="rId1"/>
</worksheet>
</file>

<file path=xl/worksheets/sheet53.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
      <selection activeCell="B10" sqref="B10"/>
    </sheetView>
  </sheetViews>
  <sheetFormatPr defaultColWidth="9.140625" defaultRowHeight="15.75" customHeight="1"/>
  <cols>
    <col min="1" max="1" width="2.28125" style="1314" customWidth="1"/>
    <col min="2" max="2" width="10.57421875" style="1314" customWidth="1"/>
    <col min="3" max="3" width="9.8515625" style="1314" customWidth="1"/>
    <col min="4" max="4" width="51.00390625" style="1314" customWidth="1"/>
    <col min="5" max="5" width="10.00390625" style="1314" customWidth="1"/>
    <col min="6" max="6" width="10.421875" style="1314" customWidth="1"/>
    <col min="7" max="7" width="16.00390625" style="1314" customWidth="1"/>
    <col min="8" max="8" width="2.28125" style="1314" customWidth="1"/>
    <col min="9" max="16384" width="9.140625" style="1314" customWidth="1"/>
  </cols>
  <sheetData>
    <row r="1" spans="1:8" s="1342" customFormat="1" ht="15.75" customHeight="1">
      <c r="A1" s="1293"/>
      <c r="B1" s="1293"/>
      <c r="C1" s="1293"/>
      <c r="D1" s="1293"/>
      <c r="E1" s="1341"/>
      <c r="F1" s="1341"/>
      <c r="G1" s="1293"/>
      <c r="H1" s="1293"/>
    </row>
    <row r="2" spans="1:8" s="1342" customFormat="1" ht="18" customHeight="1">
      <c r="A2" s="1293"/>
      <c r="B2" s="1784" t="s">
        <v>304</v>
      </c>
      <c r="C2" s="1784"/>
      <c r="D2" s="1784"/>
      <c r="E2" s="1343" t="s">
        <v>1095</v>
      </c>
      <c r="F2" s="1786">
        <f>IF('Bank s.1'!$H$2="","",'Bank s.1'!$H$2)</f>
      </c>
      <c r="G2" s="1787"/>
      <c r="H2" s="1293"/>
    </row>
    <row r="3" spans="1:8" s="1342" customFormat="1" ht="15.75" customHeight="1">
      <c r="A3" s="1293"/>
      <c r="B3" s="1784"/>
      <c r="C3" s="1784"/>
      <c r="D3" s="1784"/>
      <c r="E3" s="1344" t="s">
        <v>130</v>
      </c>
      <c r="F3" s="1788">
        <f>IF('Bank s.1'!$H$3="","",'Bank s.1'!$H$3)</f>
      </c>
      <c r="G3" s="1789"/>
      <c r="H3" s="1293"/>
    </row>
    <row r="4" spans="1:8" s="1342" customFormat="1" ht="15.75" customHeight="1">
      <c r="A4" s="1293"/>
      <c r="B4" s="1345"/>
      <c r="C4" s="1345"/>
      <c r="D4" s="1345"/>
      <c r="E4" s="1344" t="s">
        <v>289</v>
      </c>
      <c r="F4" s="1788">
        <v>4</v>
      </c>
      <c r="G4" s="1789"/>
      <c r="H4" s="1293"/>
    </row>
    <row r="5" spans="1:8" s="1342" customFormat="1" ht="16.5" customHeight="1">
      <c r="A5" s="1293"/>
      <c r="B5" s="1345"/>
      <c r="C5" s="1345"/>
      <c r="D5" s="1345"/>
      <c r="E5" s="1302" t="s">
        <v>917</v>
      </c>
      <c r="F5" s="1766">
        <f ca="1">TODAY()</f>
        <v>42394</v>
      </c>
      <c r="G5" s="1767"/>
      <c r="H5" s="1293"/>
    </row>
    <row r="6" spans="1:8" s="1342" customFormat="1" ht="13.5" customHeight="1">
      <c r="A6" s="1293"/>
      <c r="B6" s="1315"/>
      <c r="C6" s="1315"/>
      <c r="D6" s="1315"/>
      <c r="E6" s="1315"/>
      <c r="F6" s="1315"/>
      <c r="G6" s="1315"/>
      <c r="H6" s="1293"/>
    </row>
    <row r="7" spans="1:8" s="1342" customFormat="1" ht="28.5" customHeight="1">
      <c r="A7" s="1293"/>
      <c r="B7" s="1772" t="s">
        <v>307</v>
      </c>
      <c r="C7" s="1772"/>
      <c r="D7" s="1772"/>
      <c r="E7" s="1772"/>
      <c r="F7" s="1772"/>
      <c r="G7" s="1772"/>
      <c r="H7" s="1293"/>
    </row>
    <row r="8" spans="1:8" s="1347" customFormat="1" ht="16.5" customHeight="1">
      <c r="A8" s="1346"/>
      <c r="B8" s="1785" t="s">
        <v>268</v>
      </c>
      <c r="C8" s="1785"/>
      <c r="D8" s="1776" t="s">
        <v>346</v>
      </c>
      <c r="E8" s="1777"/>
      <c r="F8" s="1778"/>
      <c r="G8" s="1790" t="s">
        <v>347</v>
      </c>
      <c r="H8" s="1346"/>
    </row>
    <row r="9" spans="1:8" s="1347" customFormat="1" ht="36">
      <c r="A9" s="1346"/>
      <c r="B9" s="1357" t="s">
        <v>1096</v>
      </c>
      <c r="C9" s="1348" t="s">
        <v>236</v>
      </c>
      <c r="D9" s="1779"/>
      <c r="E9" s="1780"/>
      <c r="F9" s="1781"/>
      <c r="G9" s="1790"/>
      <c r="H9" s="1346"/>
    </row>
    <row r="10" spans="1:8" ht="15.75" customHeight="1">
      <c r="A10" s="1293"/>
      <c r="B10" s="1349"/>
      <c r="C10" s="1350"/>
      <c r="D10" s="1791"/>
      <c r="E10" s="1792"/>
      <c r="F10" s="1793"/>
      <c r="G10" s="1351"/>
      <c r="H10" s="1293"/>
    </row>
    <row r="11" spans="1:8" ht="15.75" customHeight="1">
      <c r="A11" s="1293"/>
      <c r="B11" s="1325"/>
      <c r="C11" s="1326"/>
      <c r="D11" s="1773"/>
      <c r="E11" s="1774"/>
      <c r="F11" s="1775"/>
      <c r="G11" s="1352"/>
      <c r="H11" s="1293"/>
    </row>
    <row r="12" spans="1:8" ht="15.75" customHeight="1">
      <c r="A12" s="1293"/>
      <c r="B12" s="1325"/>
      <c r="C12" s="1326"/>
      <c r="D12" s="1773"/>
      <c r="E12" s="1774"/>
      <c r="F12" s="1775"/>
      <c r="G12" s="1352"/>
      <c r="H12" s="1293"/>
    </row>
    <row r="13" spans="1:8" ht="15.75" customHeight="1">
      <c r="A13" s="1293"/>
      <c r="B13" s="1325"/>
      <c r="C13" s="1326"/>
      <c r="D13" s="1773"/>
      <c r="E13" s="1774"/>
      <c r="F13" s="1775"/>
      <c r="G13" s="1352"/>
      <c r="H13" s="1293"/>
    </row>
    <row r="14" spans="1:8" ht="15.75" customHeight="1">
      <c r="A14" s="1293"/>
      <c r="B14" s="1325"/>
      <c r="C14" s="1326"/>
      <c r="D14" s="1773"/>
      <c r="E14" s="1774"/>
      <c r="F14" s="1775"/>
      <c r="G14" s="1352"/>
      <c r="H14" s="1293"/>
    </row>
    <row r="15" spans="1:8" ht="15.75" customHeight="1">
      <c r="A15" s="1293"/>
      <c r="B15" s="1325"/>
      <c r="C15" s="1326"/>
      <c r="D15" s="1773"/>
      <c r="E15" s="1774"/>
      <c r="F15" s="1775"/>
      <c r="G15" s="1352"/>
      <c r="H15" s="1293"/>
    </row>
    <row r="16" spans="1:8" ht="15.75" customHeight="1">
      <c r="A16" s="1293"/>
      <c r="B16" s="1325"/>
      <c r="C16" s="1326"/>
      <c r="D16" s="1773"/>
      <c r="E16" s="1774"/>
      <c r="F16" s="1775"/>
      <c r="G16" s="1352"/>
      <c r="H16" s="1293"/>
    </row>
    <row r="17" spans="1:8" ht="15.75" customHeight="1">
      <c r="A17" s="1293"/>
      <c r="B17" s="1325"/>
      <c r="C17" s="1326"/>
      <c r="D17" s="1773"/>
      <c r="E17" s="1774"/>
      <c r="F17" s="1775"/>
      <c r="G17" s="1352"/>
      <c r="H17" s="1293"/>
    </row>
    <row r="18" spans="1:8" ht="15.75" customHeight="1">
      <c r="A18" s="1293"/>
      <c r="B18" s="1325"/>
      <c r="C18" s="1326"/>
      <c r="D18" s="1773"/>
      <c r="E18" s="1774"/>
      <c r="F18" s="1775"/>
      <c r="G18" s="1352"/>
      <c r="H18" s="1293"/>
    </row>
    <row r="19" spans="1:8" ht="15.75" customHeight="1">
      <c r="A19" s="1293"/>
      <c r="B19" s="1325"/>
      <c r="C19" s="1326"/>
      <c r="D19" s="1773"/>
      <c r="E19" s="1774"/>
      <c r="F19" s="1775"/>
      <c r="G19" s="1352"/>
      <c r="H19" s="1293"/>
    </row>
    <row r="20" spans="1:8" ht="15.75" customHeight="1">
      <c r="A20" s="1293"/>
      <c r="B20" s="1325"/>
      <c r="C20" s="1326"/>
      <c r="D20" s="1773"/>
      <c r="E20" s="1774"/>
      <c r="F20" s="1775"/>
      <c r="G20" s="1352"/>
      <c r="H20" s="1293"/>
    </row>
    <row r="21" spans="1:8" ht="15.75" customHeight="1">
      <c r="A21" s="1293"/>
      <c r="B21" s="1325"/>
      <c r="C21" s="1326"/>
      <c r="D21" s="1773"/>
      <c r="E21" s="1774"/>
      <c r="F21" s="1775"/>
      <c r="G21" s="1352"/>
      <c r="H21" s="1293"/>
    </row>
    <row r="22" spans="1:8" ht="15.75" customHeight="1">
      <c r="A22" s="1293"/>
      <c r="B22" s="1325"/>
      <c r="C22" s="1326"/>
      <c r="D22" s="1773"/>
      <c r="E22" s="1774"/>
      <c r="F22" s="1775"/>
      <c r="G22" s="1352"/>
      <c r="H22" s="1293"/>
    </row>
    <row r="23" spans="1:8" ht="15.75" customHeight="1">
      <c r="A23" s="1293"/>
      <c r="B23" s="1325"/>
      <c r="C23" s="1326"/>
      <c r="D23" s="1773"/>
      <c r="E23" s="1774"/>
      <c r="F23" s="1775"/>
      <c r="G23" s="1352"/>
      <c r="H23" s="1293"/>
    </row>
    <row r="24" spans="1:8" ht="15.75" customHeight="1">
      <c r="A24" s="1293"/>
      <c r="B24" s="1325"/>
      <c r="C24" s="1326"/>
      <c r="D24" s="1773"/>
      <c r="E24" s="1774"/>
      <c r="F24" s="1775"/>
      <c r="G24" s="1352"/>
      <c r="H24" s="1293"/>
    </row>
    <row r="25" spans="1:8" ht="15.75" customHeight="1">
      <c r="A25" s="1293"/>
      <c r="B25" s="1325"/>
      <c r="C25" s="1326"/>
      <c r="D25" s="1773"/>
      <c r="E25" s="1774"/>
      <c r="F25" s="1775"/>
      <c r="G25" s="1352"/>
      <c r="H25" s="1293"/>
    </row>
    <row r="26" spans="1:8" ht="15.75" customHeight="1">
      <c r="A26" s="1293"/>
      <c r="B26" s="1325"/>
      <c r="C26" s="1326"/>
      <c r="D26" s="1773"/>
      <c r="E26" s="1774"/>
      <c r="F26" s="1775"/>
      <c r="G26" s="1352"/>
      <c r="H26" s="1293"/>
    </row>
    <row r="27" spans="1:8" ht="15.75" customHeight="1">
      <c r="A27" s="1293"/>
      <c r="B27" s="1325"/>
      <c r="C27" s="1326"/>
      <c r="D27" s="1773"/>
      <c r="E27" s="1774"/>
      <c r="F27" s="1775"/>
      <c r="G27" s="1352"/>
      <c r="H27" s="1293"/>
    </row>
    <row r="28" spans="1:8" ht="15.75" customHeight="1">
      <c r="A28" s="1293"/>
      <c r="B28" s="1325"/>
      <c r="C28" s="1326"/>
      <c r="D28" s="1773"/>
      <c r="E28" s="1774"/>
      <c r="F28" s="1775"/>
      <c r="G28" s="1352"/>
      <c r="H28" s="1293"/>
    </row>
    <row r="29" spans="1:8" ht="15.75" customHeight="1">
      <c r="A29" s="1293"/>
      <c r="B29" s="1325"/>
      <c r="C29" s="1326"/>
      <c r="D29" s="1773"/>
      <c r="E29" s="1774"/>
      <c r="F29" s="1775"/>
      <c r="G29" s="1352"/>
      <c r="H29" s="1293"/>
    </row>
    <row r="30" spans="1:8" ht="15.75" customHeight="1">
      <c r="A30" s="1293"/>
      <c r="B30" s="1325"/>
      <c r="C30" s="1326"/>
      <c r="D30" s="1773"/>
      <c r="E30" s="1774"/>
      <c r="F30" s="1775"/>
      <c r="G30" s="1352"/>
      <c r="H30" s="1293"/>
    </row>
    <row r="31" spans="1:8" ht="15.75" customHeight="1">
      <c r="A31" s="1293"/>
      <c r="B31" s="1325"/>
      <c r="C31" s="1326"/>
      <c r="D31" s="1773"/>
      <c r="E31" s="1774"/>
      <c r="F31" s="1775"/>
      <c r="G31" s="1352"/>
      <c r="H31" s="1293"/>
    </row>
    <row r="32" spans="1:8" ht="15.75" customHeight="1">
      <c r="A32" s="1293"/>
      <c r="B32" s="1325"/>
      <c r="C32" s="1326"/>
      <c r="D32" s="1773"/>
      <c r="E32" s="1774"/>
      <c r="F32" s="1775"/>
      <c r="G32" s="1352"/>
      <c r="H32" s="1293"/>
    </row>
    <row r="33" spans="1:8" ht="15.75" customHeight="1">
      <c r="A33" s="1293"/>
      <c r="B33" s="1325"/>
      <c r="C33" s="1326"/>
      <c r="D33" s="1773"/>
      <c r="E33" s="1774"/>
      <c r="F33" s="1775"/>
      <c r="G33" s="1352"/>
      <c r="H33" s="1293"/>
    </row>
    <row r="34" spans="1:8" ht="15.75" customHeight="1">
      <c r="A34" s="1293"/>
      <c r="B34" s="1325"/>
      <c r="C34" s="1326"/>
      <c r="D34" s="1773"/>
      <c r="E34" s="1774"/>
      <c r="F34" s="1775"/>
      <c r="G34" s="1352"/>
      <c r="H34" s="1293"/>
    </row>
    <row r="35" spans="1:8" ht="15.75" customHeight="1">
      <c r="A35" s="1293"/>
      <c r="B35" s="1325"/>
      <c r="C35" s="1326"/>
      <c r="D35" s="1773"/>
      <c r="E35" s="1774"/>
      <c r="F35" s="1775"/>
      <c r="G35" s="1352"/>
      <c r="H35" s="1293"/>
    </row>
    <row r="36" spans="1:8" ht="15.75" customHeight="1">
      <c r="A36" s="1293"/>
      <c r="B36" s="1325"/>
      <c r="C36" s="1326"/>
      <c r="D36" s="1773"/>
      <c r="E36" s="1774"/>
      <c r="F36" s="1775"/>
      <c r="G36" s="1352"/>
      <c r="H36" s="1293"/>
    </row>
    <row r="37" spans="1:8" ht="15.75" customHeight="1">
      <c r="A37" s="1293"/>
      <c r="B37" s="1328"/>
      <c r="C37" s="1353"/>
      <c r="D37" s="1794"/>
      <c r="E37" s="1795"/>
      <c r="F37" s="1796"/>
      <c r="G37" s="1354"/>
      <c r="H37" s="1293"/>
    </row>
    <row r="38" spans="1:8" ht="15.75" customHeight="1">
      <c r="A38" s="1293"/>
      <c r="B38" s="1293"/>
      <c r="C38" s="1293"/>
      <c r="D38" s="1293"/>
      <c r="E38" s="1782" t="s">
        <v>306</v>
      </c>
      <c r="F38" s="1783"/>
      <c r="G38" s="1355">
        <f>SUM(G10:G37)</f>
        <v>0</v>
      </c>
      <c r="H38" s="1293"/>
    </row>
    <row r="39" spans="1:8" ht="13.5" customHeight="1">
      <c r="A39" s="1293"/>
      <c r="B39" s="1293"/>
      <c r="C39" s="1293"/>
      <c r="D39" s="1293"/>
      <c r="E39" s="1293"/>
      <c r="F39" s="1293"/>
      <c r="G39" s="1356"/>
      <c r="H39" s="1293"/>
    </row>
    <row r="40" spans="1:8" ht="13.5" customHeight="1">
      <c r="A40" s="1293"/>
      <c r="B40" s="1293"/>
      <c r="C40" s="1293"/>
      <c r="D40" s="1293"/>
      <c r="E40" s="1293"/>
      <c r="F40" s="1293"/>
      <c r="G40" s="1293"/>
      <c r="H40" s="1293"/>
    </row>
    <row r="41" spans="1:8" ht="13.5" customHeight="1">
      <c r="A41" s="1293"/>
      <c r="B41" s="1293"/>
      <c r="C41" s="1293"/>
      <c r="D41" s="1293"/>
      <c r="E41" s="1293"/>
      <c r="F41" s="1293"/>
      <c r="G41" s="1293"/>
      <c r="H41" s="1293"/>
    </row>
    <row r="42" spans="1:8" ht="13.5" customHeight="1">
      <c r="A42" s="1293"/>
      <c r="B42" s="1293"/>
      <c r="C42" s="1293"/>
      <c r="D42" s="1293"/>
      <c r="E42" s="1293"/>
      <c r="F42" s="1293"/>
      <c r="G42" s="1293"/>
      <c r="H42" s="1293"/>
    </row>
    <row r="43" spans="1:8" ht="13.5" customHeight="1">
      <c r="A43" s="1293"/>
      <c r="B43" s="1293"/>
      <c r="C43" s="1293"/>
      <c r="D43" s="1293"/>
      <c r="E43" s="1293"/>
      <c r="F43" s="1293"/>
      <c r="G43" s="1293"/>
      <c r="H43" s="1293"/>
    </row>
    <row r="44" ht="13.5" customHeight="1"/>
    <row r="45" ht="13.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8">
    <mergeCell ref="D19:F19"/>
    <mergeCell ref="D20:F20"/>
    <mergeCell ref="D21:F21"/>
    <mergeCell ref="D35:F35"/>
    <mergeCell ref="D36:F36"/>
    <mergeCell ref="D37:F37"/>
    <mergeCell ref="D22:F22"/>
    <mergeCell ref="D23:F23"/>
    <mergeCell ref="D24:F24"/>
    <mergeCell ref="D25:F25"/>
    <mergeCell ref="D26:F26"/>
    <mergeCell ref="D27:F27"/>
    <mergeCell ref="D29:F29"/>
    <mergeCell ref="D13:F13"/>
    <mergeCell ref="D14:F14"/>
    <mergeCell ref="D15:F15"/>
    <mergeCell ref="D16:F16"/>
    <mergeCell ref="D17:F17"/>
    <mergeCell ref="D18:F18"/>
    <mergeCell ref="F2:G2"/>
    <mergeCell ref="F3:G3"/>
    <mergeCell ref="F4:G4"/>
    <mergeCell ref="F5:G5"/>
    <mergeCell ref="B7:G7"/>
    <mergeCell ref="B8:C8"/>
    <mergeCell ref="G8:G9"/>
    <mergeCell ref="B2:D3"/>
    <mergeCell ref="D8:F9"/>
    <mergeCell ref="D10:F10"/>
    <mergeCell ref="D11:F11"/>
    <mergeCell ref="E38:F38"/>
    <mergeCell ref="D30:F30"/>
    <mergeCell ref="D31:F31"/>
    <mergeCell ref="D28:F28"/>
    <mergeCell ref="D32:F32"/>
    <mergeCell ref="D33:F33"/>
    <mergeCell ref="D34:F34"/>
    <mergeCell ref="D12:F12"/>
  </mergeCells>
  <printOptions horizontalCentered="1"/>
  <pageMargins left="0.25" right="0.25" top="0.75" bottom="0.75" header="0.3" footer="0.3"/>
  <pageSetup fitToHeight="1" fitToWidth="1" horizontalDpi="300" verticalDpi="300" orientation="portrait" paperSize="9" scale="89" r:id="rId1"/>
</worksheet>
</file>

<file path=xl/worksheets/sheet54.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7">
      <selection activeCell="B10" sqref="B10"/>
    </sheetView>
  </sheetViews>
  <sheetFormatPr defaultColWidth="9.140625" defaultRowHeight="15.75" customHeight="1"/>
  <cols>
    <col min="1" max="1" width="2.28125" style="1314" customWidth="1"/>
    <col min="2" max="2" width="10.57421875" style="1314" customWidth="1"/>
    <col min="3" max="3" width="9.8515625" style="1314" customWidth="1"/>
    <col min="4" max="4" width="51.00390625" style="1314" customWidth="1"/>
    <col min="5" max="5" width="10.00390625" style="1314" customWidth="1"/>
    <col min="6" max="6" width="10.421875" style="1314" customWidth="1"/>
    <col min="7" max="7" width="16.00390625" style="1314" customWidth="1"/>
    <col min="8" max="8" width="2.28125" style="1314" customWidth="1"/>
    <col min="9" max="16384" width="9.140625" style="1314" customWidth="1"/>
  </cols>
  <sheetData>
    <row r="1" spans="1:8" s="1342" customFormat="1" ht="15.75" customHeight="1">
      <c r="A1" s="1293"/>
      <c r="B1" s="1293"/>
      <c r="C1" s="1293"/>
      <c r="D1" s="1293"/>
      <c r="E1" s="1341"/>
      <c r="F1" s="1341"/>
      <c r="G1" s="1293"/>
      <c r="H1" s="1293"/>
    </row>
    <row r="2" spans="1:8" s="1342" customFormat="1" ht="18" customHeight="1">
      <c r="A2" s="1293"/>
      <c r="B2" s="1784" t="s">
        <v>304</v>
      </c>
      <c r="C2" s="1784"/>
      <c r="D2" s="1784"/>
      <c r="E2" s="1343" t="s">
        <v>1095</v>
      </c>
      <c r="F2" s="1786">
        <f>IF('Bank s.1'!$H$2="","",'Bank s.1'!$H$2)</f>
      </c>
      <c r="G2" s="1787"/>
      <c r="H2" s="1293"/>
    </row>
    <row r="3" spans="1:8" s="1342" customFormat="1" ht="15.75" customHeight="1">
      <c r="A3" s="1293"/>
      <c r="B3" s="1784"/>
      <c r="C3" s="1784"/>
      <c r="D3" s="1784"/>
      <c r="E3" s="1344" t="s">
        <v>130</v>
      </c>
      <c r="F3" s="1788">
        <f>IF('Bank s.1'!$H$3="","",'Bank s.1'!$H$3)</f>
      </c>
      <c r="G3" s="1789"/>
      <c r="H3" s="1293"/>
    </row>
    <row r="4" spans="1:8" s="1342" customFormat="1" ht="15.75" customHeight="1">
      <c r="A4" s="1293"/>
      <c r="B4" s="1345"/>
      <c r="C4" s="1345"/>
      <c r="D4" s="1345"/>
      <c r="E4" s="1344" t="s">
        <v>289</v>
      </c>
      <c r="F4" s="1788">
        <v>5</v>
      </c>
      <c r="G4" s="1789"/>
      <c r="H4" s="1293"/>
    </row>
    <row r="5" spans="1:8" s="1342" customFormat="1" ht="16.5" customHeight="1">
      <c r="A5" s="1293"/>
      <c r="B5" s="1345"/>
      <c r="C5" s="1345"/>
      <c r="D5" s="1345"/>
      <c r="E5" s="1302" t="s">
        <v>917</v>
      </c>
      <c r="F5" s="1766">
        <f ca="1">TODAY()</f>
        <v>42394</v>
      </c>
      <c r="G5" s="1767"/>
      <c r="H5" s="1293"/>
    </row>
    <row r="6" spans="1:8" s="1342" customFormat="1" ht="13.5" customHeight="1">
      <c r="A6" s="1293"/>
      <c r="B6" s="1315"/>
      <c r="C6" s="1315"/>
      <c r="D6" s="1315"/>
      <c r="E6" s="1315"/>
      <c r="F6" s="1315"/>
      <c r="G6" s="1315"/>
      <c r="H6" s="1293"/>
    </row>
    <row r="7" spans="1:8" s="1342" customFormat="1" ht="28.5" customHeight="1">
      <c r="A7" s="1293"/>
      <c r="B7" s="1772" t="s">
        <v>309</v>
      </c>
      <c r="C7" s="1772"/>
      <c r="D7" s="1772"/>
      <c r="E7" s="1772"/>
      <c r="F7" s="1772"/>
      <c r="G7" s="1772"/>
      <c r="H7" s="1293"/>
    </row>
    <row r="8" spans="1:8" s="1347" customFormat="1" ht="16.5" customHeight="1">
      <c r="A8" s="1346"/>
      <c r="B8" s="1785" t="s">
        <v>268</v>
      </c>
      <c r="C8" s="1785"/>
      <c r="D8" s="1776" t="s">
        <v>346</v>
      </c>
      <c r="E8" s="1777"/>
      <c r="F8" s="1778"/>
      <c r="G8" s="1790" t="s">
        <v>347</v>
      </c>
      <c r="H8" s="1346"/>
    </row>
    <row r="9" spans="1:8" s="1347" customFormat="1" ht="36">
      <c r="A9" s="1346"/>
      <c r="B9" s="1358" t="s">
        <v>1097</v>
      </c>
      <c r="C9" s="1348" t="s">
        <v>236</v>
      </c>
      <c r="D9" s="1779"/>
      <c r="E9" s="1780"/>
      <c r="F9" s="1781"/>
      <c r="G9" s="1790"/>
      <c r="H9" s="1346"/>
    </row>
    <row r="10" spans="1:8" ht="15.75" customHeight="1">
      <c r="A10" s="1293"/>
      <c r="B10" s="1349"/>
      <c r="C10" s="1350"/>
      <c r="D10" s="1791"/>
      <c r="E10" s="1792"/>
      <c r="F10" s="1793"/>
      <c r="G10" s="1351"/>
      <c r="H10" s="1293"/>
    </row>
    <row r="11" spans="1:8" ht="15.75" customHeight="1">
      <c r="A11" s="1293"/>
      <c r="B11" s="1325"/>
      <c r="C11" s="1326"/>
      <c r="D11" s="1773"/>
      <c r="E11" s="1774"/>
      <c r="F11" s="1775"/>
      <c r="G11" s="1352"/>
      <c r="H11" s="1293"/>
    </row>
    <row r="12" spans="1:8" ht="15.75" customHeight="1">
      <c r="A12" s="1293"/>
      <c r="B12" s="1325"/>
      <c r="C12" s="1326"/>
      <c r="D12" s="1773"/>
      <c r="E12" s="1774"/>
      <c r="F12" s="1775"/>
      <c r="G12" s="1352"/>
      <c r="H12" s="1293"/>
    </row>
    <row r="13" spans="1:8" ht="15.75" customHeight="1">
      <c r="A13" s="1293"/>
      <c r="B13" s="1325"/>
      <c r="C13" s="1326"/>
      <c r="D13" s="1773"/>
      <c r="E13" s="1774"/>
      <c r="F13" s="1775"/>
      <c r="G13" s="1352"/>
      <c r="H13" s="1293"/>
    </row>
    <row r="14" spans="1:8" ht="15.75" customHeight="1">
      <c r="A14" s="1293"/>
      <c r="B14" s="1325"/>
      <c r="C14" s="1326"/>
      <c r="D14" s="1773"/>
      <c r="E14" s="1774"/>
      <c r="F14" s="1775"/>
      <c r="G14" s="1352"/>
      <c r="H14" s="1293"/>
    </row>
    <row r="15" spans="1:8" ht="15.75" customHeight="1">
      <c r="A15" s="1293"/>
      <c r="B15" s="1325"/>
      <c r="C15" s="1326"/>
      <c r="D15" s="1773"/>
      <c r="E15" s="1774"/>
      <c r="F15" s="1775"/>
      <c r="G15" s="1352"/>
      <c r="H15" s="1293"/>
    </row>
    <row r="16" spans="1:8" ht="15.75" customHeight="1">
      <c r="A16" s="1293"/>
      <c r="B16" s="1325"/>
      <c r="C16" s="1326"/>
      <c r="D16" s="1773"/>
      <c r="E16" s="1774"/>
      <c r="F16" s="1775"/>
      <c r="G16" s="1352"/>
      <c r="H16" s="1293"/>
    </row>
    <row r="17" spans="1:8" ht="15.75" customHeight="1">
      <c r="A17" s="1293"/>
      <c r="B17" s="1325"/>
      <c r="C17" s="1326"/>
      <c r="D17" s="1773"/>
      <c r="E17" s="1774"/>
      <c r="F17" s="1775"/>
      <c r="G17" s="1352"/>
      <c r="H17" s="1293"/>
    </row>
    <row r="18" spans="1:8" ht="15.75" customHeight="1">
      <c r="A18" s="1293"/>
      <c r="B18" s="1325"/>
      <c r="C18" s="1326"/>
      <c r="D18" s="1773"/>
      <c r="E18" s="1774"/>
      <c r="F18" s="1775"/>
      <c r="G18" s="1352"/>
      <c r="H18" s="1293"/>
    </row>
    <row r="19" spans="1:8" ht="15.75" customHeight="1">
      <c r="A19" s="1293"/>
      <c r="B19" s="1325"/>
      <c r="C19" s="1326"/>
      <c r="D19" s="1773"/>
      <c r="E19" s="1774"/>
      <c r="F19" s="1775"/>
      <c r="G19" s="1352"/>
      <c r="H19" s="1293"/>
    </row>
    <row r="20" spans="1:8" ht="15.75" customHeight="1">
      <c r="A20" s="1293"/>
      <c r="B20" s="1325"/>
      <c r="C20" s="1326"/>
      <c r="D20" s="1773"/>
      <c r="E20" s="1774"/>
      <c r="F20" s="1775"/>
      <c r="G20" s="1352"/>
      <c r="H20" s="1293"/>
    </row>
    <row r="21" spans="1:8" ht="15.75" customHeight="1">
      <c r="A21" s="1293"/>
      <c r="B21" s="1325"/>
      <c r="C21" s="1326"/>
      <c r="D21" s="1773"/>
      <c r="E21" s="1774"/>
      <c r="F21" s="1775"/>
      <c r="G21" s="1352"/>
      <c r="H21" s="1293"/>
    </row>
    <row r="22" spans="1:8" ht="15.75" customHeight="1">
      <c r="A22" s="1293"/>
      <c r="B22" s="1325"/>
      <c r="C22" s="1326"/>
      <c r="D22" s="1773"/>
      <c r="E22" s="1774"/>
      <c r="F22" s="1775"/>
      <c r="G22" s="1352"/>
      <c r="H22" s="1293"/>
    </row>
    <row r="23" spans="1:8" ht="15.75" customHeight="1">
      <c r="A23" s="1293"/>
      <c r="B23" s="1325"/>
      <c r="C23" s="1326"/>
      <c r="D23" s="1773"/>
      <c r="E23" s="1774"/>
      <c r="F23" s="1775"/>
      <c r="G23" s="1352"/>
      <c r="H23" s="1293"/>
    </row>
    <row r="24" spans="1:8" ht="15.75" customHeight="1">
      <c r="A24" s="1293"/>
      <c r="B24" s="1325"/>
      <c r="C24" s="1326"/>
      <c r="D24" s="1773"/>
      <c r="E24" s="1774"/>
      <c r="F24" s="1775"/>
      <c r="G24" s="1352"/>
      <c r="H24" s="1293"/>
    </row>
    <row r="25" spans="1:8" ht="15.75" customHeight="1">
      <c r="A25" s="1293"/>
      <c r="B25" s="1325"/>
      <c r="C25" s="1326"/>
      <c r="D25" s="1773"/>
      <c r="E25" s="1774"/>
      <c r="F25" s="1775"/>
      <c r="G25" s="1352"/>
      <c r="H25" s="1293"/>
    </row>
    <row r="26" spans="1:8" ht="15.75" customHeight="1">
      <c r="A26" s="1293"/>
      <c r="B26" s="1325"/>
      <c r="C26" s="1326"/>
      <c r="D26" s="1773"/>
      <c r="E26" s="1774"/>
      <c r="F26" s="1775"/>
      <c r="G26" s="1352"/>
      <c r="H26" s="1293"/>
    </row>
    <row r="27" spans="1:8" ht="15.75" customHeight="1">
      <c r="A27" s="1293"/>
      <c r="B27" s="1325"/>
      <c r="C27" s="1326"/>
      <c r="D27" s="1773"/>
      <c r="E27" s="1774"/>
      <c r="F27" s="1775"/>
      <c r="G27" s="1352"/>
      <c r="H27" s="1293"/>
    </row>
    <row r="28" spans="1:8" ht="15.75" customHeight="1">
      <c r="A28" s="1293"/>
      <c r="B28" s="1325"/>
      <c r="C28" s="1326"/>
      <c r="D28" s="1773"/>
      <c r="E28" s="1774"/>
      <c r="F28" s="1775"/>
      <c r="G28" s="1352"/>
      <c r="H28" s="1293"/>
    </row>
    <row r="29" spans="1:8" ht="15.75" customHeight="1">
      <c r="A29" s="1293"/>
      <c r="B29" s="1325"/>
      <c r="C29" s="1326"/>
      <c r="D29" s="1773"/>
      <c r="E29" s="1774"/>
      <c r="F29" s="1775"/>
      <c r="G29" s="1352"/>
      <c r="H29" s="1293"/>
    </row>
    <row r="30" spans="1:8" ht="15.75" customHeight="1">
      <c r="A30" s="1293"/>
      <c r="B30" s="1325"/>
      <c r="C30" s="1326"/>
      <c r="D30" s="1773"/>
      <c r="E30" s="1774"/>
      <c r="F30" s="1775"/>
      <c r="G30" s="1352"/>
      <c r="H30" s="1293"/>
    </row>
    <row r="31" spans="1:8" ht="15.75" customHeight="1">
      <c r="A31" s="1293"/>
      <c r="B31" s="1325"/>
      <c r="C31" s="1326"/>
      <c r="D31" s="1773"/>
      <c r="E31" s="1774"/>
      <c r="F31" s="1775"/>
      <c r="G31" s="1352"/>
      <c r="H31" s="1293"/>
    </row>
    <row r="32" spans="1:8" ht="15.75" customHeight="1">
      <c r="A32" s="1293"/>
      <c r="B32" s="1325"/>
      <c r="C32" s="1326"/>
      <c r="D32" s="1773"/>
      <c r="E32" s="1774"/>
      <c r="F32" s="1775"/>
      <c r="G32" s="1352"/>
      <c r="H32" s="1293"/>
    </row>
    <row r="33" spans="1:8" ht="15.75" customHeight="1">
      <c r="A33" s="1293"/>
      <c r="B33" s="1325"/>
      <c r="C33" s="1326"/>
      <c r="D33" s="1773"/>
      <c r="E33" s="1774"/>
      <c r="F33" s="1775"/>
      <c r="G33" s="1352"/>
      <c r="H33" s="1293"/>
    </row>
    <row r="34" spans="1:8" ht="15.75" customHeight="1">
      <c r="A34" s="1293"/>
      <c r="B34" s="1325"/>
      <c r="C34" s="1326"/>
      <c r="D34" s="1773"/>
      <c r="E34" s="1774"/>
      <c r="F34" s="1775"/>
      <c r="G34" s="1352"/>
      <c r="H34" s="1293"/>
    </row>
    <row r="35" spans="1:8" ht="15.75" customHeight="1">
      <c r="A35" s="1293"/>
      <c r="B35" s="1325"/>
      <c r="C35" s="1326"/>
      <c r="D35" s="1773"/>
      <c r="E35" s="1774"/>
      <c r="F35" s="1775"/>
      <c r="G35" s="1352"/>
      <c r="H35" s="1293"/>
    </row>
    <row r="36" spans="1:8" ht="15.75" customHeight="1">
      <c r="A36" s="1293"/>
      <c r="B36" s="1325"/>
      <c r="C36" s="1326"/>
      <c r="D36" s="1773"/>
      <c r="E36" s="1774"/>
      <c r="F36" s="1775"/>
      <c r="G36" s="1352"/>
      <c r="H36" s="1293"/>
    </row>
    <row r="37" spans="1:8" ht="15.75" customHeight="1">
      <c r="A37" s="1293"/>
      <c r="B37" s="1328"/>
      <c r="C37" s="1353"/>
      <c r="D37" s="1794"/>
      <c r="E37" s="1795"/>
      <c r="F37" s="1796"/>
      <c r="G37" s="1354"/>
      <c r="H37" s="1293"/>
    </row>
    <row r="38" spans="1:8" ht="15.75" customHeight="1">
      <c r="A38" s="1293"/>
      <c r="B38" s="1293"/>
      <c r="C38" s="1293"/>
      <c r="D38" s="1293"/>
      <c r="E38" s="1782" t="s">
        <v>306</v>
      </c>
      <c r="F38" s="1783"/>
      <c r="G38" s="1355">
        <f>SUM(G10:G37)</f>
        <v>0</v>
      </c>
      <c r="H38" s="1293"/>
    </row>
    <row r="39" spans="1:8" ht="13.5" customHeight="1">
      <c r="A39" s="1293"/>
      <c r="B39" s="1293"/>
      <c r="C39" s="1293"/>
      <c r="D39" s="1293"/>
      <c r="E39" s="1293"/>
      <c r="F39" s="1293"/>
      <c r="G39" s="1356"/>
      <c r="H39" s="1293"/>
    </row>
    <row r="40" spans="1:8" ht="13.5" customHeight="1">
      <c r="A40" s="1293"/>
      <c r="B40" s="1293"/>
      <c r="C40" s="1293"/>
      <c r="D40" s="1293"/>
      <c r="E40" s="1293"/>
      <c r="F40" s="1293"/>
      <c r="G40" s="1293"/>
      <c r="H40" s="1293"/>
    </row>
    <row r="41" spans="1:8" ht="13.5" customHeight="1">
      <c r="A41" s="1293"/>
      <c r="B41" s="1293"/>
      <c r="C41" s="1293"/>
      <c r="D41" s="1293"/>
      <c r="E41" s="1293"/>
      <c r="F41" s="1293"/>
      <c r="G41" s="1293"/>
      <c r="H41" s="1293"/>
    </row>
    <row r="42" spans="1:8" ht="13.5" customHeight="1">
      <c r="A42" s="1293"/>
      <c r="B42" s="1293"/>
      <c r="C42" s="1293"/>
      <c r="D42" s="1293"/>
      <c r="E42" s="1293"/>
      <c r="F42" s="1293"/>
      <c r="G42" s="1293"/>
      <c r="H42" s="1293"/>
    </row>
    <row r="43" spans="1:8" ht="13.5" customHeight="1">
      <c r="A43" s="1293"/>
      <c r="B43" s="1293"/>
      <c r="C43" s="1293"/>
      <c r="D43" s="1293"/>
      <c r="E43" s="1293"/>
      <c r="F43" s="1293"/>
      <c r="G43" s="1293"/>
      <c r="H43" s="1293"/>
    </row>
    <row r="44" ht="13.5" customHeight="1"/>
    <row r="45" ht="13.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8">
    <mergeCell ref="D34:F34"/>
    <mergeCell ref="D35:F35"/>
    <mergeCell ref="D36:F36"/>
    <mergeCell ref="D37:F37"/>
    <mergeCell ref="D26:F26"/>
    <mergeCell ref="D27:F27"/>
    <mergeCell ref="D28:F28"/>
    <mergeCell ref="D29:F29"/>
    <mergeCell ref="D30:F30"/>
    <mergeCell ref="D31:F31"/>
    <mergeCell ref="D20:F20"/>
    <mergeCell ref="D21:F21"/>
    <mergeCell ref="D22:F22"/>
    <mergeCell ref="D23:F23"/>
    <mergeCell ref="D24:F24"/>
    <mergeCell ref="D25:F25"/>
    <mergeCell ref="D14:F14"/>
    <mergeCell ref="D15:F15"/>
    <mergeCell ref="D16:F16"/>
    <mergeCell ref="D17:F17"/>
    <mergeCell ref="D18:F18"/>
    <mergeCell ref="D19:F19"/>
    <mergeCell ref="G8:G9"/>
    <mergeCell ref="D10:F10"/>
    <mergeCell ref="D11:F11"/>
    <mergeCell ref="D12:F12"/>
    <mergeCell ref="D13:F13"/>
    <mergeCell ref="D8:F9"/>
    <mergeCell ref="E38:F38"/>
    <mergeCell ref="D32:F32"/>
    <mergeCell ref="D33:F33"/>
    <mergeCell ref="B2:D3"/>
    <mergeCell ref="B8:C8"/>
    <mergeCell ref="F2:G2"/>
    <mergeCell ref="F3:G3"/>
    <mergeCell ref="F4:G4"/>
    <mergeCell ref="F5:G5"/>
    <mergeCell ref="B7:G7"/>
  </mergeCells>
  <printOptions horizontalCentered="1"/>
  <pageMargins left="0.25" right="0.25" top="0.75" bottom="0.75" header="0.3" footer="0.3"/>
  <pageSetup fitToHeight="1" fitToWidth="1" horizontalDpi="300" verticalDpi="300" orientation="portrait" paperSize="9" scale="89" r:id="rId1"/>
</worksheet>
</file>

<file path=xl/worksheets/sheet55.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A1" sqref="A1"/>
    </sheetView>
  </sheetViews>
  <sheetFormatPr defaultColWidth="9.140625" defaultRowHeight="12.75"/>
  <cols>
    <col min="1" max="1" width="2.28125" style="23" customWidth="1"/>
    <col min="2" max="2" width="8.57421875" style="23" customWidth="1"/>
    <col min="3" max="3" width="9.140625" style="23" customWidth="1"/>
    <col min="4" max="4" width="9.8515625" style="23" customWidth="1"/>
    <col min="5" max="5" width="11.140625" style="23" customWidth="1"/>
    <col min="6" max="6" width="10.7109375" style="23" customWidth="1"/>
    <col min="7" max="7" width="8.57421875" style="23" customWidth="1"/>
    <col min="8" max="8" width="15.140625" style="23" customWidth="1"/>
    <col min="9" max="9" width="15.00390625" style="23" customWidth="1"/>
    <col min="10" max="10" width="14.00390625" style="23" customWidth="1"/>
    <col min="11" max="11" width="13.28125" style="23" customWidth="1"/>
    <col min="12" max="16384" width="9.140625" style="23" customWidth="1"/>
  </cols>
  <sheetData>
    <row r="1" spans="1:12" ht="15">
      <c r="A1" s="90"/>
      <c r="B1" s="90"/>
      <c r="C1" s="90"/>
      <c r="D1" s="90"/>
      <c r="E1" s="90"/>
      <c r="F1" s="90"/>
      <c r="G1" s="90"/>
      <c r="H1" s="90"/>
      <c r="I1" s="90"/>
      <c r="J1" s="90"/>
      <c r="K1" s="90"/>
      <c r="L1" s="90"/>
    </row>
    <row r="2" spans="1:12" ht="28.5" customHeight="1">
      <c r="A2" s="90"/>
      <c r="B2" s="1379" t="s">
        <v>261</v>
      </c>
      <c r="C2" s="1379"/>
      <c r="D2" s="1379"/>
      <c r="E2" s="1379"/>
      <c r="F2" s="1379"/>
      <c r="G2" s="1379"/>
      <c r="H2" s="1379"/>
      <c r="I2" s="1379"/>
      <c r="J2" s="256" t="s">
        <v>287</v>
      </c>
      <c r="K2" s="637"/>
      <c r="L2" s="90"/>
    </row>
    <row r="3" spans="1:12" ht="15">
      <c r="A3" s="90"/>
      <c r="B3" s="1379"/>
      <c r="C3" s="1379"/>
      <c r="D3" s="1379"/>
      <c r="E3" s="1379"/>
      <c r="F3" s="1379"/>
      <c r="G3" s="1379"/>
      <c r="H3" s="1379"/>
      <c r="I3" s="1379"/>
      <c r="J3" s="781" t="s">
        <v>130</v>
      </c>
      <c r="K3" s="85"/>
      <c r="L3" s="90"/>
    </row>
    <row r="4" spans="1:12" ht="15">
      <c r="A4" s="90"/>
      <c r="B4" s="1797" t="s">
        <v>149</v>
      </c>
      <c r="C4" s="1797"/>
      <c r="D4" s="1797"/>
      <c r="E4" s="1797"/>
      <c r="F4" s="1797"/>
      <c r="G4" s="1797"/>
      <c r="H4" s="1797"/>
      <c r="I4" s="1797"/>
      <c r="J4" s="781" t="s">
        <v>289</v>
      </c>
      <c r="K4" s="85">
        <v>1</v>
      </c>
      <c r="L4" s="90"/>
    </row>
    <row r="5" spans="1:12" ht="15">
      <c r="A5" s="90"/>
      <c r="B5" s="1797"/>
      <c r="C5" s="1797"/>
      <c r="D5" s="1797"/>
      <c r="E5" s="1797"/>
      <c r="F5" s="1797"/>
      <c r="G5" s="1797"/>
      <c r="H5" s="1797"/>
      <c r="I5" s="1797"/>
      <c r="J5" s="229" t="s">
        <v>917</v>
      </c>
      <c r="K5" s="123">
        <f ca="1">TODAY()</f>
        <v>42394</v>
      </c>
      <c r="L5" s="90"/>
    </row>
    <row r="6" spans="1:12" ht="13.5" customHeight="1">
      <c r="A6" s="90"/>
      <c r="B6" s="782"/>
      <c r="C6" s="242"/>
      <c r="D6" s="242"/>
      <c r="E6" s="89"/>
      <c r="F6" s="89"/>
      <c r="G6" s="89"/>
      <c r="H6" s="89"/>
      <c r="I6" s="89"/>
      <c r="J6" s="242"/>
      <c r="K6" s="103"/>
      <c r="L6" s="90"/>
    </row>
    <row r="7" spans="1:12" ht="15.75" customHeight="1">
      <c r="A7" s="90"/>
      <c r="B7" s="1798" t="s">
        <v>342</v>
      </c>
      <c r="C7" s="1378"/>
      <c r="D7" s="1378"/>
      <c r="E7" s="1378"/>
      <c r="F7" s="1378"/>
      <c r="G7" s="1378"/>
      <c r="H7" s="1378"/>
      <c r="I7" s="1378"/>
      <c r="J7" s="1378"/>
      <c r="K7" s="1378"/>
      <c r="L7" s="90"/>
    </row>
    <row r="8" spans="1:12" ht="15.75" customHeight="1">
      <c r="A8" s="90"/>
      <c r="B8" s="1670" t="s">
        <v>262</v>
      </c>
      <c r="C8" s="1521" t="s">
        <v>658</v>
      </c>
      <c r="D8" s="1607"/>
      <c r="E8" s="1521" t="s">
        <v>1009</v>
      </c>
      <c r="F8" s="1521" t="s">
        <v>263</v>
      </c>
      <c r="G8" s="1521"/>
      <c r="H8" s="1521"/>
      <c r="I8" s="1521" t="s">
        <v>267</v>
      </c>
      <c r="J8" s="1521" t="s">
        <v>266</v>
      </c>
      <c r="K8" s="1801" t="s">
        <v>265</v>
      </c>
      <c r="L8" s="90"/>
    </row>
    <row r="9" spans="1:12" ht="15">
      <c r="A9" s="90"/>
      <c r="B9" s="1799"/>
      <c r="C9" s="1489"/>
      <c r="D9" s="1489"/>
      <c r="E9" s="1696"/>
      <c r="F9" s="1800"/>
      <c r="G9" s="1800"/>
      <c r="H9" s="1800"/>
      <c r="I9" s="1489"/>
      <c r="J9" s="1489"/>
      <c r="K9" s="1802"/>
      <c r="L9" s="90"/>
    </row>
    <row r="10" spans="1:12" ht="47.25" customHeight="1">
      <c r="A10" s="90"/>
      <c r="B10" s="1603"/>
      <c r="C10" s="1490"/>
      <c r="D10" s="1490"/>
      <c r="E10" s="1604"/>
      <c r="F10" s="783" t="s">
        <v>264</v>
      </c>
      <c r="G10" s="784" t="s">
        <v>1024</v>
      </c>
      <c r="H10" s="783" t="s">
        <v>166</v>
      </c>
      <c r="I10" s="1490"/>
      <c r="J10" s="1490"/>
      <c r="K10" s="1605"/>
      <c r="L10" s="90"/>
    </row>
    <row r="11" spans="1:12" ht="15">
      <c r="A11" s="90"/>
      <c r="B11" s="785"/>
      <c r="C11" s="786"/>
      <c r="D11" s="786"/>
      <c r="E11" s="787"/>
      <c r="F11" s="788"/>
      <c r="G11" s="789"/>
      <c r="H11" s="790">
        <f aca="true" t="shared" si="0" ref="H11:H35">+F11*G11</f>
        <v>0</v>
      </c>
      <c r="I11" s="791"/>
      <c r="J11" s="790">
        <f aca="true" t="shared" si="1" ref="J11:J35">+F11*I11</f>
        <v>0</v>
      </c>
      <c r="K11" s="792">
        <f aca="true" t="shared" si="2" ref="K11:K35">J11-H11</f>
        <v>0</v>
      </c>
      <c r="L11" s="90"/>
    </row>
    <row r="12" spans="1:12" ht="15">
      <c r="A12" s="90"/>
      <c r="B12" s="793"/>
      <c r="C12" s="794"/>
      <c r="D12" s="794"/>
      <c r="E12" s="767"/>
      <c r="F12" s="311"/>
      <c r="G12" s="795"/>
      <c r="H12" s="523">
        <f t="shared" si="0"/>
        <v>0</v>
      </c>
      <c r="I12" s="796"/>
      <c r="J12" s="523">
        <f t="shared" si="1"/>
        <v>0</v>
      </c>
      <c r="K12" s="797">
        <f t="shared" si="2"/>
        <v>0</v>
      </c>
      <c r="L12" s="90"/>
    </row>
    <row r="13" spans="1:12" ht="15">
      <c r="A13" s="90"/>
      <c r="B13" s="793"/>
      <c r="C13" s="794"/>
      <c r="D13" s="794"/>
      <c r="E13" s="767"/>
      <c r="F13" s="311"/>
      <c r="G13" s="795"/>
      <c r="H13" s="523">
        <f t="shared" si="0"/>
        <v>0</v>
      </c>
      <c r="I13" s="796"/>
      <c r="J13" s="523">
        <f t="shared" si="1"/>
        <v>0</v>
      </c>
      <c r="K13" s="797">
        <f t="shared" si="2"/>
        <v>0</v>
      </c>
      <c r="L13" s="90"/>
    </row>
    <row r="14" spans="1:12" ht="15">
      <c r="A14" s="90"/>
      <c r="B14" s="793"/>
      <c r="C14" s="794"/>
      <c r="D14" s="794"/>
      <c r="E14" s="767"/>
      <c r="F14" s="311"/>
      <c r="G14" s="795"/>
      <c r="H14" s="523">
        <f t="shared" si="0"/>
        <v>0</v>
      </c>
      <c r="I14" s="796"/>
      <c r="J14" s="523">
        <f t="shared" si="1"/>
        <v>0</v>
      </c>
      <c r="K14" s="797">
        <f t="shared" si="2"/>
        <v>0</v>
      </c>
      <c r="L14" s="90"/>
    </row>
    <row r="15" spans="1:12" ht="15">
      <c r="A15" s="90"/>
      <c r="B15" s="793"/>
      <c r="C15" s="794"/>
      <c r="D15" s="794"/>
      <c r="E15" s="767"/>
      <c r="F15" s="311"/>
      <c r="G15" s="795"/>
      <c r="H15" s="523">
        <f t="shared" si="0"/>
        <v>0</v>
      </c>
      <c r="I15" s="796"/>
      <c r="J15" s="523">
        <f t="shared" si="1"/>
        <v>0</v>
      </c>
      <c r="K15" s="797">
        <f t="shared" si="2"/>
        <v>0</v>
      </c>
      <c r="L15" s="90"/>
    </row>
    <row r="16" spans="1:12" ht="15">
      <c r="A16" s="90"/>
      <c r="B16" s="793"/>
      <c r="C16" s="794"/>
      <c r="D16" s="794"/>
      <c r="E16" s="767"/>
      <c r="F16" s="311"/>
      <c r="G16" s="795"/>
      <c r="H16" s="523">
        <f t="shared" si="0"/>
        <v>0</v>
      </c>
      <c r="I16" s="796"/>
      <c r="J16" s="523">
        <f t="shared" si="1"/>
        <v>0</v>
      </c>
      <c r="K16" s="797">
        <f t="shared" si="2"/>
        <v>0</v>
      </c>
      <c r="L16" s="90"/>
    </row>
    <row r="17" spans="1:12" ht="15">
      <c r="A17" s="90"/>
      <c r="B17" s="793"/>
      <c r="C17" s="794"/>
      <c r="D17" s="794"/>
      <c r="E17" s="767"/>
      <c r="F17" s="311"/>
      <c r="G17" s="795"/>
      <c r="H17" s="523">
        <f t="shared" si="0"/>
        <v>0</v>
      </c>
      <c r="I17" s="796"/>
      <c r="J17" s="523">
        <f t="shared" si="1"/>
        <v>0</v>
      </c>
      <c r="K17" s="797">
        <f t="shared" si="2"/>
        <v>0</v>
      </c>
      <c r="L17" s="90"/>
    </row>
    <row r="18" spans="1:12" ht="15">
      <c r="A18" s="90"/>
      <c r="B18" s="793"/>
      <c r="C18" s="794"/>
      <c r="D18" s="794"/>
      <c r="E18" s="767"/>
      <c r="F18" s="311"/>
      <c r="G18" s="795"/>
      <c r="H18" s="523">
        <f t="shared" si="0"/>
        <v>0</v>
      </c>
      <c r="I18" s="796"/>
      <c r="J18" s="523">
        <f t="shared" si="1"/>
        <v>0</v>
      </c>
      <c r="K18" s="797">
        <f t="shared" si="2"/>
        <v>0</v>
      </c>
      <c r="L18" s="90"/>
    </row>
    <row r="19" spans="1:12" ht="15">
      <c r="A19" s="90"/>
      <c r="B19" s="793"/>
      <c r="C19" s="794"/>
      <c r="D19" s="794"/>
      <c r="E19" s="767"/>
      <c r="F19" s="311"/>
      <c r="G19" s="795"/>
      <c r="H19" s="523">
        <f t="shared" si="0"/>
        <v>0</v>
      </c>
      <c r="I19" s="796"/>
      <c r="J19" s="523">
        <f t="shared" si="1"/>
        <v>0</v>
      </c>
      <c r="K19" s="797">
        <f t="shared" si="2"/>
        <v>0</v>
      </c>
      <c r="L19" s="90"/>
    </row>
    <row r="20" spans="1:12" ht="15">
      <c r="A20" s="90"/>
      <c r="B20" s="793"/>
      <c r="C20" s="794"/>
      <c r="D20" s="794"/>
      <c r="E20" s="767"/>
      <c r="F20" s="311"/>
      <c r="G20" s="795"/>
      <c r="H20" s="523">
        <f t="shared" si="0"/>
        <v>0</v>
      </c>
      <c r="I20" s="796"/>
      <c r="J20" s="523">
        <f t="shared" si="1"/>
        <v>0</v>
      </c>
      <c r="K20" s="797">
        <f t="shared" si="2"/>
        <v>0</v>
      </c>
      <c r="L20" s="90"/>
    </row>
    <row r="21" spans="1:12" ht="15">
      <c r="A21" s="90"/>
      <c r="B21" s="793"/>
      <c r="C21" s="794"/>
      <c r="D21" s="794"/>
      <c r="E21" s="767"/>
      <c r="F21" s="311"/>
      <c r="G21" s="795"/>
      <c r="H21" s="523">
        <f t="shared" si="0"/>
        <v>0</v>
      </c>
      <c r="I21" s="796"/>
      <c r="J21" s="523">
        <f t="shared" si="1"/>
        <v>0</v>
      </c>
      <c r="K21" s="797">
        <f t="shared" si="2"/>
        <v>0</v>
      </c>
      <c r="L21" s="90"/>
    </row>
    <row r="22" spans="1:12" ht="15">
      <c r="A22" s="90"/>
      <c r="B22" s="793"/>
      <c r="C22" s="794"/>
      <c r="D22" s="794"/>
      <c r="E22" s="767"/>
      <c r="F22" s="311"/>
      <c r="G22" s="795"/>
      <c r="H22" s="523">
        <f t="shared" si="0"/>
        <v>0</v>
      </c>
      <c r="I22" s="796"/>
      <c r="J22" s="523">
        <f t="shared" si="1"/>
        <v>0</v>
      </c>
      <c r="K22" s="797">
        <f t="shared" si="2"/>
        <v>0</v>
      </c>
      <c r="L22" s="90"/>
    </row>
    <row r="23" spans="1:12" ht="15">
      <c r="A23" s="90"/>
      <c r="B23" s="793"/>
      <c r="C23" s="794"/>
      <c r="D23" s="794"/>
      <c r="E23" s="767"/>
      <c r="F23" s="311"/>
      <c r="G23" s="795"/>
      <c r="H23" s="523">
        <f t="shared" si="0"/>
        <v>0</v>
      </c>
      <c r="I23" s="796"/>
      <c r="J23" s="523">
        <f t="shared" si="1"/>
        <v>0</v>
      </c>
      <c r="K23" s="797">
        <f t="shared" si="2"/>
        <v>0</v>
      </c>
      <c r="L23" s="90"/>
    </row>
    <row r="24" spans="1:12" ht="15">
      <c r="A24" s="90"/>
      <c r="B24" s="793"/>
      <c r="C24" s="794"/>
      <c r="D24" s="794"/>
      <c r="E24" s="767"/>
      <c r="F24" s="311"/>
      <c r="G24" s="795"/>
      <c r="H24" s="523">
        <f t="shared" si="0"/>
        <v>0</v>
      </c>
      <c r="I24" s="796"/>
      <c r="J24" s="523">
        <f t="shared" si="1"/>
        <v>0</v>
      </c>
      <c r="K24" s="797">
        <f t="shared" si="2"/>
        <v>0</v>
      </c>
      <c r="L24" s="90"/>
    </row>
    <row r="25" spans="1:12" ht="15">
      <c r="A25" s="90"/>
      <c r="B25" s="793"/>
      <c r="C25" s="794"/>
      <c r="D25" s="794"/>
      <c r="E25" s="767"/>
      <c r="F25" s="311"/>
      <c r="G25" s="795"/>
      <c r="H25" s="523">
        <f t="shared" si="0"/>
        <v>0</v>
      </c>
      <c r="I25" s="796"/>
      <c r="J25" s="523">
        <f t="shared" si="1"/>
        <v>0</v>
      </c>
      <c r="K25" s="797">
        <f t="shared" si="2"/>
        <v>0</v>
      </c>
      <c r="L25" s="90"/>
    </row>
    <row r="26" spans="1:12" ht="15">
      <c r="A26" s="90"/>
      <c r="B26" s="793"/>
      <c r="C26" s="794"/>
      <c r="D26" s="794"/>
      <c r="E26" s="767"/>
      <c r="F26" s="311"/>
      <c r="G26" s="795"/>
      <c r="H26" s="523">
        <f t="shared" si="0"/>
        <v>0</v>
      </c>
      <c r="I26" s="796"/>
      <c r="J26" s="523">
        <f t="shared" si="1"/>
        <v>0</v>
      </c>
      <c r="K26" s="797">
        <f t="shared" si="2"/>
        <v>0</v>
      </c>
      <c r="L26" s="90"/>
    </row>
    <row r="27" spans="1:12" ht="15">
      <c r="A27" s="90"/>
      <c r="B27" s="793"/>
      <c r="C27" s="794"/>
      <c r="D27" s="794"/>
      <c r="E27" s="767"/>
      <c r="F27" s="311"/>
      <c r="G27" s="795"/>
      <c r="H27" s="523">
        <f t="shared" si="0"/>
        <v>0</v>
      </c>
      <c r="I27" s="796"/>
      <c r="J27" s="523">
        <f t="shared" si="1"/>
        <v>0</v>
      </c>
      <c r="K27" s="797">
        <f t="shared" si="2"/>
        <v>0</v>
      </c>
      <c r="L27" s="90"/>
    </row>
    <row r="28" spans="1:12" ht="15">
      <c r="A28" s="90"/>
      <c r="B28" s="793"/>
      <c r="C28" s="794"/>
      <c r="D28" s="794"/>
      <c r="E28" s="767"/>
      <c r="F28" s="311"/>
      <c r="G28" s="795"/>
      <c r="H28" s="523">
        <f t="shared" si="0"/>
        <v>0</v>
      </c>
      <c r="I28" s="796"/>
      <c r="J28" s="523">
        <f t="shared" si="1"/>
        <v>0</v>
      </c>
      <c r="K28" s="797">
        <f t="shared" si="2"/>
        <v>0</v>
      </c>
      <c r="L28" s="90"/>
    </row>
    <row r="29" spans="1:12" ht="15">
      <c r="A29" s="90"/>
      <c r="B29" s="793"/>
      <c r="C29" s="794"/>
      <c r="D29" s="794"/>
      <c r="E29" s="767"/>
      <c r="F29" s="311"/>
      <c r="G29" s="795"/>
      <c r="H29" s="523">
        <f t="shared" si="0"/>
        <v>0</v>
      </c>
      <c r="I29" s="796"/>
      <c r="J29" s="523">
        <f t="shared" si="1"/>
        <v>0</v>
      </c>
      <c r="K29" s="797">
        <f t="shared" si="2"/>
        <v>0</v>
      </c>
      <c r="L29" s="90"/>
    </row>
    <row r="30" spans="1:12" ht="15">
      <c r="A30" s="90"/>
      <c r="B30" s="793"/>
      <c r="C30" s="794"/>
      <c r="D30" s="794"/>
      <c r="E30" s="767"/>
      <c r="F30" s="311"/>
      <c r="G30" s="795"/>
      <c r="H30" s="523">
        <f t="shared" si="0"/>
        <v>0</v>
      </c>
      <c r="I30" s="796"/>
      <c r="J30" s="523">
        <f t="shared" si="1"/>
        <v>0</v>
      </c>
      <c r="K30" s="797">
        <f t="shared" si="2"/>
        <v>0</v>
      </c>
      <c r="L30" s="90"/>
    </row>
    <row r="31" spans="1:12" ht="15">
      <c r="A31" s="90"/>
      <c r="B31" s="793"/>
      <c r="C31" s="794"/>
      <c r="D31" s="794"/>
      <c r="E31" s="767"/>
      <c r="F31" s="311"/>
      <c r="G31" s="795"/>
      <c r="H31" s="523">
        <f t="shared" si="0"/>
        <v>0</v>
      </c>
      <c r="I31" s="796"/>
      <c r="J31" s="523">
        <f t="shared" si="1"/>
        <v>0</v>
      </c>
      <c r="K31" s="797">
        <f t="shared" si="2"/>
        <v>0</v>
      </c>
      <c r="L31" s="90"/>
    </row>
    <row r="32" spans="1:12" ht="15">
      <c r="A32" s="90"/>
      <c r="B32" s="793"/>
      <c r="C32" s="794"/>
      <c r="D32" s="794"/>
      <c r="E32" s="767"/>
      <c r="F32" s="311"/>
      <c r="G32" s="795"/>
      <c r="H32" s="523">
        <f t="shared" si="0"/>
        <v>0</v>
      </c>
      <c r="I32" s="796"/>
      <c r="J32" s="523">
        <f t="shared" si="1"/>
        <v>0</v>
      </c>
      <c r="K32" s="797">
        <f t="shared" si="2"/>
        <v>0</v>
      </c>
      <c r="L32" s="90"/>
    </row>
    <row r="33" spans="1:12" ht="15">
      <c r="A33" s="90"/>
      <c r="B33" s="793"/>
      <c r="C33" s="794"/>
      <c r="D33" s="794"/>
      <c r="E33" s="767"/>
      <c r="F33" s="311"/>
      <c r="G33" s="795"/>
      <c r="H33" s="523">
        <f t="shared" si="0"/>
        <v>0</v>
      </c>
      <c r="I33" s="796"/>
      <c r="J33" s="523">
        <f t="shared" si="1"/>
        <v>0</v>
      </c>
      <c r="K33" s="797">
        <f t="shared" si="2"/>
        <v>0</v>
      </c>
      <c r="L33" s="90"/>
    </row>
    <row r="34" spans="1:12" ht="15">
      <c r="A34" s="90"/>
      <c r="B34" s="793"/>
      <c r="C34" s="794"/>
      <c r="D34" s="794"/>
      <c r="E34" s="767"/>
      <c r="F34" s="311"/>
      <c r="G34" s="795"/>
      <c r="H34" s="523">
        <f t="shared" si="0"/>
        <v>0</v>
      </c>
      <c r="I34" s="796"/>
      <c r="J34" s="523">
        <f t="shared" si="1"/>
        <v>0</v>
      </c>
      <c r="K34" s="797">
        <f t="shared" si="2"/>
        <v>0</v>
      </c>
      <c r="L34" s="90"/>
    </row>
    <row r="35" spans="1:12" ht="15">
      <c r="A35" s="90"/>
      <c r="B35" s="798"/>
      <c r="C35" s="799"/>
      <c r="D35" s="799"/>
      <c r="E35" s="800"/>
      <c r="F35" s="801"/>
      <c r="G35" s="802"/>
      <c r="H35" s="803">
        <f t="shared" si="0"/>
        <v>0</v>
      </c>
      <c r="I35" s="804"/>
      <c r="J35" s="803">
        <f t="shared" si="1"/>
        <v>0</v>
      </c>
      <c r="K35" s="805">
        <f t="shared" si="2"/>
        <v>0</v>
      </c>
      <c r="L35" s="90"/>
    </row>
    <row r="36" spans="1:12" ht="15">
      <c r="A36" s="90"/>
      <c r="B36" s="118"/>
      <c r="C36" s="806"/>
      <c r="D36" s="806"/>
      <c r="E36" s="806"/>
      <c r="F36" s="806"/>
      <c r="G36" s="807" t="s">
        <v>345</v>
      </c>
      <c r="H36" s="808">
        <f>SUM(H11:H35)</f>
        <v>0</v>
      </c>
      <c r="I36" s="807" t="s">
        <v>300</v>
      </c>
      <c r="J36" s="809">
        <f>SUM(J11:J35)</f>
        <v>0</v>
      </c>
      <c r="K36" s="808">
        <f>SUM(K11:K35)</f>
        <v>0</v>
      </c>
      <c r="L36" s="90"/>
    </row>
    <row r="37" spans="1:12" ht="15">
      <c r="A37" s="90"/>
      <c r="B37" s="732"/>
      <c r="C37" s="732"/>
      <c r="D37" s="732"/>
      <c r="E37" s="732"/>
      <c r="F37" s="732"/>
      <c r="G37" s="732"/>
      <c r="H37" s="732"/>
      <c r="I37" s="732"/>
      <c r="J37" s="732"/>
      <c r="K37" s="732"/>
      <c r="L37" s="90"/>
    </row>
    <row r="38" spans="1:12" ht="15">
      <c r="A38" s="90"/>
      <c r="B38" s="90"/>
      <c r="C38" s="90"/>
      <c r="D38" s="90"/>
      <c r="E38" s="90"/>
      <c r="F38" s="90"/>
      <c r="G38" s="90"/>
      <c r="H38" s="90"/>
      <c r="I38" s="90"/>
      <c r="J38" s="90"/>
      <c r="K38" s="90"/>
      <c r="L38" s="90"/>
    </row>
  </sheetData>
  <sheetProtection/>
  <mergeCells count="10">
    <mergeCell ref="B2:I3"/>
    <mergeCell ref="B4:I5"/>
    <mergeCell ref="B7:K7"/>
    <mergeCell ref="B8:B10"/>
    <mergeCell ref="C8:D10"/>
    <mergeCell ref="E8:E10"/>
    <mergeCell ref="F8:H9"/>
    <mergeCell ref="K8:K10"/>
    <mergeCell ref="I8:I10"/>
    <mergeCell ref="J8:J10"/>
  </mergeCells>
  <printOptions/>
  <pageMargins left="0.5905511811023623" right="0" top="0.7874015748031497" bottom="0.3937007874015748" header="0.5118110236220472" footer="0.5118110236220472"/>
  <pageSetup horizontalDpi="600" verticalDpi="600" orientation="portrait" paperSize="9" scale="82" r:id="rId1"/>
</worksheet>
</file>

<file path=xl/worksheets/sheet56.xml><?xml version="1.0" encoding="utf-8"?>
<worksheet xmlns="http://schemas.openxmlformats.org/spreadsheetml/2006/main" xmlns:r="http://schemas.openxmlformats.org/officeDocument/2006/relationships">
  <dimension ref="A1:S55"/>
  <sheetViews>
    <sheetView showGridLines="0" zoomScalePageLayoutView="0" workbookViewId="0" topLeftCell="A1">
      <selection activeCell="N20" sqref="N20:P20"/>
    </sheetView>
  </sheetViews>
  <sheetFormatPr defaultColWidth="11.421875" defaultRowHeight="12.75"/>
  <cols>
    <col min="1" max="1" width="3.28125" style="1234" customWidth="1"/>
    <col min="2" max="2" width="13.00390625" style="1234" customWidth="1"/>
    <col min="3" max="3" width="12.421875" style="1234" customWidth="1"/>
    <col min="4" max="4" width="17.140625" style="1234" customWidth="1"/>
    <col min="5" max="5" width="3.7109375" style="1234" customWidth="1"/>
    <col min="6" max="6" width="3.140625" style="1234" customWidth="1"/>
    <col min="7" max="7" width="11.421875" style="1234" customWidth="1"/>
    <col min="8" max="8" width="16.7109375" style="1234" customWidth="1"/>
    <col min="9" max="9" width="13.00390625" style="1234" customWidth="1"/>
    <col min="10" max="10" width="3.421875" style="1234" customWidth="1"/>
    <col min="11" max="11" width="3.8515625" style="1234" customWidth="1"/>
    <col min="12" max="12" width="11.57421875" style="1234" customWidth="1"/>
    <col min="13" max="13" width="4.140625" style="1234" customWidth="1"/>
    <col min="14" max="15" width="11.421875" style="1234" customWidth="1"/>
    <col min="16" max="16" width="17.421875" style="1234" customWidth="1"/>
    <col min="17" max="17" width="14.140625" style="1234" customWidth="1"/>
    <col min="18" max="16384" width="11.421875" style="1234" customWidth="1"/>
  </cols>
  <sheetData>
    <row r="1" spans="1:19" ht="12.75">
      <c r="A1" s="1231"/>
      <c r="B1" s="1232"/>
      <c r="C1" s="1232"/>
      <c r="D1" s="1232"/>
      <c r="E1" s="1232"/>
      <c r="F1" s="1232"/>
      <c r="G1" s="1232"/>
      <c r="H1" s="1232"/>
      <c r="I1" s="1232"/>
      <c r="J1" s="1233"/>
      <c r="K1" s="1231"/>
      <c r="L1" s="1232"/>
      <c r="M1" s="1232"/>
      <c r="N1" s="1232"/>
      <c r="O1" s="1232"/>
      <c r="P1" s="1232"/>
      <c r="Q1" s="1232"/>
      <c r="R1" s="1232"/>
      <c r="S1" s="1233"/>
    </row>
    <row r="2" spans="1:19" ht="15.75" customHeight="1">
      <c r="A2" s="1235"/>
      <c r="B2" s="1819" t="s">
        <v>1175</v>
      </c>
      <c r="C2" s="1820"/>
      <c r="D2" s="1820"/>
      <c r="E2" s="1820"/>
      <c r="F2" s="1821"/>
      <c r="G2" s="1231"/>
      <c r="H2" s="1232"/>
      <c r="I2" s="1236" t="s">
        <v>1176</v>
      </c>
      <c r="J2" s="1237"/>
      <c r="K2" s="1238"/>
      <c r="S2" s="1239"/>
    </row>
    <row r="3" spans="1:19" ht="11.25" customHeight="1">
      <c r="A3" s="1240"/>
      <c r="B3" s="1822"/>
      <c r="C3" s="1823"/>
      <c r="D3" s="1823"/>
      <c r="E3" s="1823"/>
      <c r="F3" s="1824"/>
      <c r="G3" s="1803"/>
      <c r="H3" s="1804"/>
      <c r="I3" s="1807"/>
      <c r="J3" s="1237"/>
      <c r="K3" s="1238"/>
      <c r="S3" s="1239"/>
    </row>
    <row r="4" spans="1:19" ht="6.75" customHeight="1">
      <c r="A4" s="1240"/>
      <c r="B4" s="1822"/>
      <c r="C4" s="1823"/>
      <c r="D4" s="1823"/>
      <c r="E4" s="1823"/>
      <c r="F4" s="1824"/>
      <c r="G4" s="1805"/>
      <c r="H4" s="1806"/>
      <c r="I4" s="1808"/>
      <c r="J4" s="1237"/>
      <c r="K4" s="1238"/>
      <c r="S4" s="1239"/>
    </row>
    <row r="5" spans="1:19" ht="10.5" customHeight="1">
      <c r="A5" s="1240"/>
      <c r="B5" s="1822"/>
      <c r="C5" s="1823"/>
      <c r="D5" s="1823"/>
      <c r="E5" s="1823"/>
      <c r="F5" s="1824"/>
      <c r="G5" s="1241" t="s">
        <v>292</v>
      </c>
      <c r="H5" s="1233"/>
      <c r="I5" s="1236" t="s">
        <v>1177</v>
      </c>
      <c r="J5" s="1237"/>
      <c r="K5" s="1238"/>
      <c r="S5" s="1239"/>
    </row>
    <row r="6" spans="1:19" ht="15" customHeight="1">
      <c r="A6" s="1242"/>
      <c r="B6" s="1825"/>
      <c r="C6" s="1826"/>
      <c r="D6" s="1826"/>
      <c r="E6" s="1826"/>
      <c r="F6" s="1827"/>
      <c r="G6" s="1809"/>
      <c r="H6" s="1810"/>
      <c r="I6" s="1243"/>
      <c r="J6" s="1237"/>
      <c r="K6" s="1238"/>
      <c r="S6" s="1239"/>
    </row>
    <row r="7" spans="1:19" ht="11.25" customHeight="1">
      <c r="A7" s="1244"/>
      <c r="B7" s="1811" t="s">
        <v>1178</v>
      </c>
      <c r="C7" s="1812"/>
      <c r="D7" s="1812"/>
      <c r="E7" s="1812"/>
      <c r="F7" s="1813"/>
      <c r="G7" s="1244" t="s">
        <v>1179</v>
      </c>
      <c r="I7" s="1236" t="s">
        <v>1179</v>
      </c>
      <c r="J7" s="1237"/>
      <c r="K7" s="1238"/>
      <c r="S7" s="1239"/>
    </row>
    <row r="8" spans="1:19" ht="15">
      <c r="A8" s="1245"/>
      <c r="B8" s="1814"/>
      <c r="C8" s="1815"/>
      <c r="D8" s="1815"/>
      <c r="E8" s="1815"/>
      <c r="F8" s="1816"/>
      <c r="G8" s="1817"/>
      <c r="H8" s="1818"/>
      <c r="I8" s="1246"/>
      <c r="J8" s="1237"/>
      <c r="K8" s="1238"/>
      <c r="S8" s="1239"/>
    </row>
    <row r="9" spans="1:19" ht="12.75">
      <c r="A9" s="1238"/>
      <c r="I9" s="1232"/>
      <c r="J9" s="1239"/>
      <c r="K9" s="1238"/>
      <c r="S9" s="1239"/>
    </row>
    <row r="10" spans="1:19" ht="12.75">
      <c r="A10" s="1238"/>
      <c r="G10" s="1234" t="s">
        <v>1180</v>
      </c>
      <c r="J10" s="1239"/>
      <c r="K10" s="1238"/>
      <c r="S10" s="1239"/>
    </row>
    <row r="11" spans="1:19" ht="12.75">
      <c r="A11" s="1238"/>
      <c r="B11" s="1234" t="s">
        <v>1181</v>
      </c>
      <c r="G11" s="1234" t="s">
        <v>1182</v>
      </c>
      <c r="J11" s="1239"/>
      <c r="K11" s="1238"/>
      <c r="N11" s="1234" t="s">
        <v>1183</v>
      </c>
      <c r="S11" s="1239"/>
    </row>
    <row r="12" spans="1:19" ht="13.5" thickBot="1">
      <c r="A12" s="1238"/>
      <c r="I12" s="1247"/>
      <c r="J12" s="1239"/>
      <c r="K12" s="1238"/>
      <c r="S12" s="1239"/>
    </row>
    <row r="13" spans="1:19" ht="12.75">
      <c r="A13" s="1238"/>
      <c r="B13" s="1828" t="s">
        <v>1184</v>
      </c>
      <c r="C13" s="1829"/>
      <c r="D13" s="1248"/>
      <c r="G13" s="1828" t="s">
        <v>1185</v>
      </c>
      <c r="H13" s="1829"/>
      <c r="I13" s="1249"/>
      <c r="J13" s="1237"/>
      <c r="K13" s="1238"/>
      <c r="N13" s="1830" t="s">
        <v>1186</v>
      </c>
      <c r="O13" s="1831"/>
      <c r="P13" s="1831"/>
      <c r="Q13" s="1832"/>
      <c r="S13" s="1239"/>
    </row>
    <row r="14" spans="1:19" ht="13.5" thickBot="1">
      <c r="A14" s="1238"/>
      <c r="E14" s="1250"/>
      <c r="G14" s="1251" t="s">
        <v>1187</v>
      </c>
      <c r="H14" s="1252"/>
      <c r="I14" s="1249"/>
      <c r="J14" s="1237"/>
      <c r="K14" s="1238"/>
      <c r="N14" s="1833"/>
      <c r="O14" s="1834"/>
      <c r="P14" s="1834"/>
      <c r="Q14" s="1835"/>
      <c r="S14" s="1239"/>
    </row>
    <row r="15" spans="1:19" ht="12.75">
      <c r="A15" s="1238">
        <v>1</v>
      </c>
      <c r="F15" s="1234">
        <v>3</v>
      </c>
      <c r="I15" s="1252"/>
      <c r="J15" s="1239"/>
      <c r="K15" s="1238"/>
      <c r="N15" s="1836" t="s">
        <v>1188</v>
      </c>
      <c r="O15" s="1837"/>
      <c r="P15" s="1837"/>
      <c r="Q15" s="1253"/>
      <c r="S15" s="1239"/>
    </row>
    <row r="16" spans="1:19" ht="15" customHeight="1">
      <c r="A16" s="1238"/>
      <c r="B16" s="1838" t="s">
        <v>1189</v>
      </c>
      <c r="C16" s="1839"/>
      <c r="D16" s="1840"/>
      <c r="E16" s="1254"/>
      <c r="G16" s="1838" t="s">
        <v>1190</v>
      </c>
      <c r="H16" s="1839"/>
      <c r="I16" s="1840"/>
      <c r="J16" s="1237"/>
      <c r="K16" s="1238"/>
      <c r="M16" s="1255" t="s">
        <v>396</v>
      </c>
      <c r="N16" s="1836" t="s">
        <v>1191</v>
      </c>
      <c r="O16" s="1837"/>
      <c r="P16" s="1837"/>
      <c r="Q16" s="1256"/>
      <c r="S16" s="1239"/>
    </row>
    <row r="17" spans="1:19" ht="12.75">
      <c r="A17" s="1238"/>
      <c r="B17" s="1841"/>
      <c r="C17" s="1842"/>
      <c r="D17" s="1843"/>
      <c r="E17" s="1254"/>
      <c r="G17" s="1841"/>
      <c r="H17" s="1842"/>
      <c r="I17" s="1844"/>
      <c r="J17" s="1237"/>
      <c r="K17" s="1238"/>
      <c r="M17" s="1255" t="s">
        <v>390</v>
      </c>
      <c r="N17" s="1836" t="s">
        <v>1192</v>
      </c>
      <c r="O17" s="1837"/>
      <c r="P17" s="1837"/>
      <c r="Q17" s="1256"/>
      <c r="S17" s="1239"/>
    </row>
    <row r="18" spans="1:19" ht="12.75">
      <c r="A18" s="1238"/>
      <c r="B18" s="1257"/>
      <c r="C18" s="1258" t="s">
        <v>341</v>
      </c>
      <c r="D18" s="1259" t="s">
        <v>297</v>
      </c>
      <c r="E18" s="1254"/>
      <c r="G18" s="1845" t="s">
        <v>1193</v>
      </c>
      <c r="H18" s="1846"/>
      <c r="I18" s="1260"/>
      <c r="J18" s="1237"/>
      <c r="K18" s="1238"/>
      <c r="M18" s="1255" t="s">
        <v>390</v>
      </c>
      <c r="N18" s="1836" t="s">
        <v>1194</v>
      </c>
      <c r="O18" s="1837"/>
      <c r="P18" s="1837"/>
      <c r="Q18" s="1256"/>
      <c r="S18" s="1239"/>
    </row>
    <row r="19" spans="1:19" ht="12.75">
      <c r="A19" s="1238"/>
      <c r="B19" s="1261">
        <v>1</v>
      </c>
      <c r="C19" s="1262"/>
      <c r="D19" s="1263">
        <f>C19*B19</f>
        <v>0</v>
      </c>
      <c r="E19" s="1250"/>
      <c r="G19" s="1847" t="s">
        <v>1195</v>
      </c>
      <c r="H19" s="1837"/>
      <c r="I19" s="1264"/>
      <c r="J19" s="1237"/>
      <c r="K19" s="1238"/>
      <c r="M19" s="1255" t="s">
        <v>396</v>
      </c>
      <c r="N19" s="1836" t="s">
        <v>1196</v>
      </c>
      <c r="O19" s="1837"/>
      <c r="P19" s="1837"/>
      <c r="Q19" s="1265"/>
      <c r="S19" s="1239"/>
    </row>
    <row r="20" spans="1:19" ht="12.75">
      <c r="A20" s="1238"/>
      <c r="B20" s="1261">
        <v>5</v>
      </c>
      <c r="C20" s="1266"/>
      <c r="D20" s="1267">
        <f aca="true" t="shared" si="0" ref="D20:D27">C20*B20</f>
        <v>0</v>
      </c>
      <c r="E20" s="1250"/>
      <c r="G20" s="1847" t="s">
        <v>1197</v>
      </c>
      <c r="H20" s="1837"/>
      <c r="I20" s="1264"/>
      <c r="J20" s="1237"/>
      <c r="K20" s="1238"/>
      <c r="N20" s="1836"/>
      <c r="O20" s="1837"/>
      <c r="P20" s="1837"/>
      <c r="Q20" s="1268"/>
      <c r="S20" s="1239"/>
    </row>
    <row r="21" spans="1:19" ht="12.75">
      <c r="A21" s="1238"/>
      <c r="B21" s="1261">
        <v>10</v>
      </c>
      <c r="C21" s="1266"/>
      <c r="D21" s="1267">
        <f t="shared" si="0"/>
        <v>0</v>
      </c>
      <c r="E21" s="1250"/>
      <c r="G21" s="1847" t="s">
        <v>1198</v>
      </c>
      <c r="H21" s="1837"/>
      <c r="I21" s="1264"/>
      <c r="J21" s="1237"/>
      <c r="K21" s="1238"/>
      <c r="M21" s="1255" t="s">
        <v>393</v>
      </c>
      <c r="N21" s="1836" t="s">
        <v>300</v>
      </c>
      <c r="O21" s="1837"/>
      <c r="P21" s="1837"/>
      <c r="Q21" s="1269">
        <f>Q15-Q16+Q17+Q18-Q19</f>
        <v>0</v>
      </c>
      <c r="S21" s="1239"/>
    </row>
    <row r="22" spans="1:19" ht="12.75">
      <c r="A22" s="1238"/>
      <c r="B22" s="1261">
        <v>20</v>
      </c>
      <c r="C22" s="1266"/>
      <c r="D22" s="1267">
        <f t="shared" si="0"/>
        <v>0</v>
      </c>
      <c r="E22" s="1250"/>
      <c r="G22" s="1847" t="s">
        <v>1199</v>
      </c>
      <c r="H22" s="1837"/>
      <c r="I22" s="1264"/>
      <c r="J22" s="1237"/>
      <c r="K22" s="1238"/>
      <c r="N22" s="1836"/>
      <c r="O22" s="1837"/>
      <c r="P22" s="1837"/>
      <c r="Q22" s="1270"/>
      <c r="S22" s="1239"/>
    </row>
    <row r="23" spans="1:19" ht="12.75">
      <c r="A23" s="1238"/>
      <c r="B23" s="1261">
        <v>50</v>
      </c>
      <c r="C23" s="1266"/>
      <c r="D23" s="1267">
        <f t="shared" si="0"/>
        <v>0</v>
      </c>
      <c r="E23" s="1250"/>
      <c r="G23" s="1847" t="s">
        <v>348</v>
      </c>
      <c r="H23" s="1837"/>
      <c r="I23" s="1271"/>
      <c r="J23" s="1237"/>
      <c r="K23" s="1238"/>
      <c r="N23" s="1836" t="s">
        <v>1200</v>
      </c>
      <c r="O23" s="1837"/>
      <c r="P23" s="1837"/>
      <c r="Q23" s="1272"/>
      <c r="S23" s="1239"/>
    </row>
    <row r="24" spans="1:19" ht="13.5" thickBot="1">
      <c r="A24" s="1238"/>
      <c r="B24" s="1261">
        <v>100</v>
      </c>
      <c r="C24" s="1266"/>
      <c r="D24" s="1267">
        <f t="shared" si="0"/>
        <v>0</v>
      </c>
      <c r="E24" s="1250"/>
      <c r="G24" s="1847" t="s">
        <v>1201</v>
      </c>
      <c r="H24" s="1848"/>
      <c r="I24" s="1273">
        <f>SUM(I18:I23)</f>
        <v>0</v>
      </c>
      <c r="J24" s="1237"/>
      <c r="K24" s="1238"/>
      <c r="N24" s="1849"/>
      <c r="O24" s="1850"/>
      <c r="P24" s="1850"/>
      <c r="Q24" s="1270"/>
      <c r="S24" s="1239"/>
    </row>
    <row r="25" spans="1:19" ht="13.5" thickBot="1">
      <c r="A25" s="1238"/>
      <c r="B25" s="1261">
        <v>200</v>
      </c>
      <c r="C25" s="1266"/>
      <c r="D25" s="1267">
        <f t="shared" si="0"/>
        <v>0</v>
      </c>
      <c r="E25" s="1250"/>
      <c r="G25" s="1238"/>
      <c r="I25" s="1274"/>
      <c r="J25" s="1237"/>
      <c r="K25" s="1238"/>
      <c r="N25" s="1851" t="s">
        <v>369</v>
      </c>
      <c r="O25" s="1852"/>
      <c r="P25" s="1853"/>
      <c r="Q25" s="1275">
        <f>Q21-Q23</f>
        <v>0</v>
      </c>
      <c r="S25" s="1239"/>
    </row>
    <row r="26" spans="1:19" ht="12.75">
      <c r="A26" s="1238"/>
      <c r="B26" s="1261">
        <v>500</v>
      </c>
      <c r="C26" s="1266"/>
      <c r="D26" s="1267">
        <f t="shared" si="0"/>
        <v>0</v>
      </c>
      <c r="E26" s="1250"/>
      <c r="G26" s="1847" t="s">
        <v>1202</v>
      </c>
      <c r="H26" s="1848"/>
      <c r="I26" s="1248"/>
      <c r="J26" s="1237"/>
      <c r="K26" s="1238"/>
      <c r="S26" s="1239"/>
    </row>
    <row r="27" spans="1:19" ht="12.75">
      <c r="A27" s="1238"/>
      <c r="B27" s="1261">
        <v>1000</v>
      </c>
      <c r="C27" s="1243"/>
      <c r="D27" s="1276">
        <f t="shared" si="0"/>
        <v>0</v>
      </c>
      <c r="E27" s="1250"/>
      <c r="G27" s="1238"/>
      <c r="I27" s="1239"/>
      <c r="J27" s="1237"/>
      <c r="K27" s="1238"/>
      <c r="S27" s="1239"/>
    </row>
    <row r="28" spans="1:19" ht="12.75">
      <c r="A28" s="1238"/>
      <c r="B28" s="1238"/>
      <c r="D28" s="1239"/>
      <c r="E28" s="1250"/>
      <c r="G28" s="1854" t="str">
        <f>IF(I28&gt;0,"For lite registrert i kasse ift. avstemming kortterminal",IF(I28&lt;0,"For mye registrert i kasse ift. avstemming kortterminal","Kontantbeholdning stemmer med Z-rapport"))</f>
        <v>Kontantbeholdning stemmer med Z-rapport</v>
      </c>
      <c r="H28" s="1855"/>
      <c r="I28" s="1858">
        <f>I24-I26</f>
        <v>0</v>
      </c>
      <c r="J28" s="1237"/>
      <c r="K28" s="1238"/>
      <c r="S28" s="1239"/>
    </row>
    <row r="29" spans="1:19" ht="14.25" customHeight="1">
      <c r="A29" s="1238"/>
      <c r="B29" s="1859" t="s">
        <v>300</v>
      </c>
      <c r="C29" s="1859"/>
      <c r="D29" s="1277">
        <f>SUM(D19:D27)</f>
        <v>0</v>
      </c>
      <c r="E29" s="1250"/>
      <c r="G29" s="1856"/>
      <c r="H29" s="1857"/>
      <c r="I29" s="1858"/>
      <c r="J29" s="1237"/>
      <c r="K29" s="1238"/>
      <c r="S29" s="1239"/>
    </row>
    <row r="30" spans="1:19" ht="16.5" customHeight="1">
      <c r="A30" s="1238">
        <v>2</v>
      </c>
      <c r="D30" s="1250"/>
      <c r="E30" s="1254"/>
      <c r="F30" s="1234">
        <v>4</v>
      </c>
      <c r="I30" s="1252"/>
      <c r="J30" s="1239"/>
      <c r="K30" s="1238"/>
      <c r="S30" s="1239"/>
    </row>
    <row r="31" spans="1:19" ht="16.5" customHeight="1">
      <c r="A31" s="1238"/>
      <c r="B31" s="1838" t="s">
        <v>1203</v>
      </c>
      <c r="C31" s="1839"/>
      <c r="D31" s="1840"/>
      <c r="E31" s="1254"/>
      <c r="G31" s="1838" t="s">
        <v>1204</v>
      </c>
      <c r="H31" s="1839"/>
      <c r="I31" s="1840"/>
      <c r="J31" s="1237"/>
      <c r="K31" s="1238"/>
      <c r="N31" s="1837" t="s">
        <v>1205</v>
      </c>
      <c r="O31" s="1837"/>
      <c r="P31" s="1837"/>
      <c r="Q31" s="1837"/>
      <c r="R31" s="1837"/>
      <c r="S31" s="1239"/>
    </row>
    <row r="32" spans="1:19" ht="15">
      <c r="A32" s="1238"/>
      <c r="B32" s="1841"/>
      <c r="C32" s="1842"/>
      <c r="D32" s="1843"/>
      <c r="E32" s="1250"/>
      <c r="G32" s="1841"/>
      <c r="H32" s="1842"/>
      <c r="I32" s="1843"/>
      <c r="J32" s="1237"/>
      <c r="K32" s="1238"/>
      <c r="N32" s="1860" t="s">
        <v>1206</v>
      </c>
      <c r="O32" s="1837"/>
      <c r="P32" s="1837"/>
      <c r="Q32" s="1837"/>
      <c r="R32" s="1837"/>
      <c r="S32" s="1239"/>
    </row>
    <row r="33" spans="1:19" ht="15" customHeight="1">
      <c r="A33" s="1238"/>
      <c r="B33" s="1845" t="str">
        <f>B13</f>
        <v>Inngående kassebeholdning </v>
      </c>
      <c r="C33" s="1861"/>
      <c r="D33" s="1278">
        <f>D13</f>
        <v>0</v>
      </c>
      <c r="G33" s="1231" t="s">
        <v>1207</v>
      </c>
      <c r="H33" s="1232"/>
      <c r="I33" s="1279">
        <f>D37</f>
        <v>0</v>
      </c>
      <c r="J33" s="1237"/>
      <c r="K33" s="1238"/>
      <c r="M33" s="1249"/>
      <c r="N33" s="1847" t="s">
        <v>1208</v>
      </c>
      <c r="O33" s="1837"/>
      <c r="P33" s="1837"/>
      <c r="Q33" s="1837"/>
      <c r="R33" s="1837"/>
      <c r="S33" s="1239"/>
    </row>
    <row r="34" spans="1:19" ht="12.75">
      <c r="A34" s="1238"/>
      <c r="B34" s="1847" t="s">
        <v>1209</v>
      </c>
      <c r="C34" s="1848"/>
      <c r="D34" s="1278">
        <f>D29</f>
        <v>0</v>
      </c>
      <c r="E34" s="1250"/>
      <c r="G34" s="1238" t="s">
        <v>1201</v>
      </c>
      <c r="I34" s="1279">
        <f>I24</f>
        <v>0</v>
      </c>
      <c r="J34" s="1237"/>
      <c r="K34" s="1238"/>
      <c r="M34" s="1249"/>
      <c r="N34" s="1847" t="s">
        <v>1210</v>
      </c>
      <c r="O34" s="1837"/>
      <c r="P34" s="1837"/>
      <c r="Q34" s="1837"/>
      <c r="R34" s="1837"/>
      <c r="S34" s="1239"/>
    </row>
    <row r="35" spans="1:19" ht="12.75">
      <c r="A35" s="1238"/>
      <c r="B35" s="1847" t="s">
        <v>1211</v>
      </c>
      <c r="C35" s="1848"/>
      <c r="D35" s="1248"/>
      <c r="G35" s="1238"/>
      <c r="I35" s="1239"/>
      <c r="J35" s="1237"/>
      <c r="K35" s="1238"/>
      <c r="M35" s="1249"/>
      <c r="N35" s="1847" t="s">
        <v>1212</v>
      </c>
      <c r="O35" s="1837"/>
      <c r="P35" s="1837"/>
      <c r="Q35" s="1837"/>
      <c r="R35" s="1837"/>
      <c r="S35" s="1239"/>
    </row>
    <row r="36" spans="1:19" ht="12.75">
      <c r="A36" s="1238"/>
      <c r="B36" s="1280" t="s">
        <v>1213</v>
      </c>
      <c r="C36" s="1281"/>
      <c r="D36" s="1248"/>
      <c r="E36" s="1250"/>
      <c r="G36" s="1238" t="s">
        <v>1214</v>
      </c>
      <c r="I36" s="1279">
        <f>SUM(I33:I34)</f>
        <v>0</v>
      </c>
      <c r="J36" s="1237"/>
      <c r="K36" s="1238"/>
      <c r="M36" s="1249"/>
      <c r="N36" s="1837" t="s">
        <v>1215</v>
      </c>
      <c r="O36" s="1837"/>
      <c r="P36" s="1837"/>
      <c r="Q36" s="1837"/>
      <c r="R36" s="1837"/>
      <c r="S36" s="1239"/>
    </row>
    <row r="37" spans="1:19" ht="15.75" customHeight="1">
      <c r="A37" s="1238"/>
      <c r="B37" s="1862" t="s">
        <v>1207</v>
      </c>
      <c r="C37" s="1863"/>
      <c r="D37" s="1273">
        <f>-D33+D34+D35-D36</f>
        <v>0</v>
      </c>
      <c r="G37" s="1238"/>
      <c r="I37" s="1239"/>
      <c r="J37" s="1237"/>
      <c r="K37" s="1238"/>
      <c r="M37" s="1249"/>
      <c r="N37" s="1837" t="s">
        <v>1216</v>
      </c>
      <c r="O37" s="1837"/>
      <c r="P37" s="1837"/>
      <c r="Q37" s="1837"/>
      <c r="R37" s="1837"/>
      <c r="S37" s="1239"/>
    </row>
    <row r="38" spans="1:19" ht="12.75">
      <c r="A38" s="1238"/>
      <c r="B38" s="1282"/>
      <c r="C38" s="1283"/>
      <c r="D38" s="1284"/>
      <c r="G38" s="1238"/>
      <c r="I38" s="1239"/>
      <c r="J38" s="1237"/>
      <c r="K38" s="1238"/>
      <c r="M38" s="1249"/>
      <c r="N38" s="1847" t="s">
        <v>1217</v>
      </c>
      <c r="O38" s="1837"/>
      <c r="P38" s="1837"/>
      <c r="Q38" s="1837"/>
      <c r="R38" s="1837"/>
      <c r="S38" s="1239"/>
    </row>
    <row r="39" spans="1:19" ht="12.75">
      <c r="A39" s="1238"/>
      <c r="B39" s="1847" t="s">
        <v>1218</v>
      </c>
      <c r="C39" s="1848"/>
      <c r="D39" s="1248"/>
      <c r="G39" s="1238" t="s">
        <v>1219</v>
      </c>
      <c r="I39" s="1279">
        <f>D39+I26</f>
        <v>0</v>
      </c>
      <c r="J39" s="1237"/>
      <c r="K39" s="1238"/>
      <c r="M39" s="1249"/>
      <c r="N39" s="1837" t="s">
        <v>1220</v>
      </c>
      <c r="O39" s="1837"/>
      <c r="P39" s="1837"/>
      <c r="Q39" s="1837"/>
      <c r="R39" s="1837"/>
      <c r="S39" s="1848"/>
    </row>
    <row r="40" spans="1:19" ht="15" customHeight="1">
      <c r="A40" s="1238"/>
      <c r="B40" s="1238"/>
      <c r="D40" s="1239"/>
      <c r="G40" s="1238" t="s">
        <v>340</v>
      </c>
      <c r="I40" s="1239"/>
      <c r="J40" s="1237"/>
      <c r="K40" s="1238"/>
      <c r="S40" s="1239"/>
    </row>
    <row r="41" spans="1:19" ht="12.75">
      <c r="A41" s="1238"/>
      <c r="B41" s="1864" t="str">
        <f>IF(D41&lt;0,"For lite kontanter i kassen ift. Z-rapport",IF(D41&gt;0,"For mye kontanter i kassen ift. Z-rapport","Kontantbeholdning stemmer med Z-rapport"))</f>
        <v>Kontantbeholdning stemmer med Z-rapport</v>
      </c>
      <c r="C41" s="1864"/>
      <c r="D41" s="1858">
        <f>D37-D39</f>
        <v>0</v>
      </c>
      <c r="G41" s="1865" t="s">
        <v>369</v>
      </c>
      <c r="H41" s="1866"/>
      <c r="I41" s="1858">
        <f>I36-I39</f>
        <v>0</v>
      </c>
      <c r="J41" s="1237"/>
      <c r="K41" s="1238"/>
      <c r="S41" s="1239"/>
    </row>
    <row r="42" spans="1:19" ht="12.75">
      <c r="A42" s="1238"/>
      <c r="B42" s="1864"/>
      <c r="C42" s="1864"/>
      <c r="D42" s="1858"/>
      <c r="G42" s="1805"/>
      <c r="H42" s="1806"/>
      <c r="I42" s="1858"/>
      <c r="J42" s="1239"/>
      <c r="K42" s="1238"/>
      <c r="M42" s="1837" t="s">
        <v>1221</v>
      </c>
      <c r="N42" s="1837"/>
      <c r="O42" s="1837"/>
      <c r="P42" s="1837"/>
      <c r="Q42" s="1837"/>
      <c r="S42" s="1239"/>
    </row>
    <row r="43" spans="1:19" ht="12.75">
      <c r="A43" s="1238"/>
      <c r="F43" s="1234">
        <v>5</v>
      </c>
      <c r="I43" s="1252"/>
      <c r="J43" s="1237"/>
      <c r="K43" s="1238"/>
      <c r="S43" s="1239"/>
    </row>
    <row r="44" spans="1:19" ht="12.75">
      <c r="A44" s="1238"/>
      <c r="G44" s="1251" t="s">
        <v>1222</v>
      </c>
      <c r="H44" s="1252"/>
      <c r="I44" s="1248"/>
      <c r="J44" s="1239"/>
      <c r="K44" s="1238"/>
      <c r="S44" s="1239"/>
    </row>
    <row r="45" spans="1:19" ht="12.75">
      <c r="A45" s="1238"/>
      <c r="D45" s="1250"/>
      <c r="I45" s="1252"/>
      <c r="J45" s="1237"/>
      <c r="K45" s="1238"/>
      <c r="S45" s="1239"/>
    </row>
    <row r="46" spans="1:19" ht="12.75">
      <c r="A46" s="1238"/>
      <c r="G46" s="1251" t="s">
        <v>1223</v>
      </c>
      <c r="H46" s="1252"/>
      <c r="I46" s="1279">
        <f>D29-I44</f>
        <v>0</v>
      </c>
      <c r="J46" s="1239"/>
      <c r="K46" s="1238"/>
      <c r="S46" s="1239"/>
    </row>
    <row r="47" spans="1:19" ht="12.75">
      <c r="A47" s="1238"/>
      <c r="D47" s="1250"/>
      <c r="I47" s="1252"/>
      <c r="J47" s="1237"/>
      <c r="K47" s="1238"/>
      <c r="S47" s="1239"/>
    </row>
    <row r="48" spans="1:19" ht="12.75">
      <c r="A48" s="1238"/>
      <c r="B48" s="1241" t="s">
        <v>1224</v>
      </c>
      <c r="C48" s="1232"/>
      <c r="D48" s="1232"/>
      <c r="E48" s="1232"/>
      <c r="F48" s="1232"/>
      <c r="G48" s="1232"/>
      <c r="H48" s="1232"/>
      <c r="I48" s="1233"/>
      <c r="J48" s="1237"/>
      <c r="K48" s="1238"/>
      <c r="S48" s="1239"/>
    </row>
    <row r="49" spans="1:19" ht="12.75">
      <c r="A49" s="1238"/>
      <c r="B49" s="1244"/>
      <c r="I49" s="1239"/>
      <c r="J49" s="1237"/>
      <c r="K49" s="1238"/>
      <c r="S49" s="1239"/>
    </row>
    <row r="50" spans="1:19" ht="12.75">
      <c r="A50" s="1238"/>
      <c r="B50" s="1244"/>
      <c r="I50" s="1239"/>
      <c r="J50" s="1237"/>
      <c r="K50" s="1238"/>
      <c r="S50" s="1239"/>
    </row>
    <row r="51" spans="1:19" ht="12.75">
      <c r="A51" s="1238"/>
      <c r="B51" s="1244"/>
      <c r="I51" s="1239"/>
      <c r="J51" s="1237"/>
      <c r="K51" s="1238"/>
      <c r="S51" s="1239"/>
    </row>
    <row r="52" spans="1:19" ht="12.75">
      <c r="A52" s="1238"/>
      <c r="B52" s="1285"/>
      <c r="C52" s="1286"/>
      <c r="D52" s="1286"/>
      <c r="E52" s="1286"/>
      <c r="F52" s="1286"/>
      <c r="G52" s="1286"/>
      <c r="H52" s="1286"/>
      <c r="I52" s="1287"/>
      <c r="J52" s="1237"/>
      <c r="K52" s="1238"/>
      <c r="S52" s="1239"/>
    </row>
    <row r="53" spans="1:19" ht="12.75">
      <c r="A53" s="1238"/>
      <c r="B53" s="1285"/>
      <c r="C53" s="1286"/>
      <c r="D53" s="1286"/>
      <c r="G53" s="1286"/>
      <c r="H53" s="1286"/>
      <c r="I53" s="1287"/>
      <c r="J53" s="1237"/>
      <c r="K53" s="1238"/>
      <c r="S53" s="1239"/>
    </row>
    <row r="54" spans="1:19" ht="12.75">
      <c r="A54" s="1238"/>
      <c r="B54" s="1288"/>
      <c r="C54" s="1289"/>
      <c r="D54" s="1289"/>
      <c r="E54" s="1289"/>
      <c r="F54" s="1289"/>
      <c r="G54" s="1289"/>
      <c r="H54" s="1289"/>
      <c r="I54" s="1290"/>
      <c r="J54" s="1237"/>
      <c r="K54" s="1291"/>
      <c r="L54" s="1247"/>
      <c r="M54" s="1247"/>
      <c r="N54" s="1247"/>
      <c r="O54" s="1247"/>
      <c r="P54" s="1247"/>
      <c r="Q54" s="1247"/>
      <c r="R54" s="1247"/>
      <c r="S54" s="1292"/>
    </row>
    <row r="55" spans="1:10" ht="12.75">
      <c r="A55" s="1291"/>
      <c r="B55" s="1247"/>
      <c r="C55" s="1247"/>
      <c r="D55" s="1247"/>
      <c r="E55" s="1247"/>
      <c r="F55" s="1247"/>
      <c r="G55" s="1247"/>
      <c r="H55" s="1247"/>
      <c r="I55" s="1252"/>
      <c r="J55" s="1292"/>
    </row>
  </sheetData>
  <sheetProtection/>
  <mergeCells count="55">
    <mergeCell ref="N38:R38"/>
    <mergeCell ref="B39:C39"/>
    <mergeCell ref="N39:S39"/>
    <mergeCell ref="B41:C42"/>
    <mergeCell ref="D41:D42"/>
    <mergeCell ref="G41:H42"/>
    <mergeCell ref="I41:I42"/>
    <mergeCell ref="M42:Q42"/>
    <mergeCell ref="B34:C34"/>
    <mergeCell ref="N34:R34"/>
    <mergeCell ref="B35:C35"/>
    <mergeCell ref="N35:R35"/>
    <mergeCell ref="N36:R36"/>
    <mergeCell ref="B37:C37"/>
    <mergeCell ref="N37:R37"/>
    <mergeCell ref="B29:C29"/>
    <mergeCell ref="B31:D32"/>
    <mergeCell ref="G31:I32"/>
    <mergeCell ref="N31:R31"/>
    <mergeCell ref="N32:R32"/>
    <mergeCell ref="B33:C33"/>
    <mergeCell ref="N33:R33"/>
    <mergeCell ref="G24:H24"/>
    <mergeCell ref="N24:P24"/>
    <mergeCell ref="N25:P25"/>
    <mergeCell ref="G26:H26"/>
    <mergeCell ref="G28:H29"/>
    <mergeCell ref="I28:I29"/>
    <mergeCell ref="G21:H21"/>
    <mergeCell ref="N21:P21"/>
    <mergeCell ref="G22:H22"/>
    <mergeCell ref="N22:P22"/>
    <mergeCell ref="G23:H23"/>
    <mergeCell ref="N23:P23"/>
    <mergeCell ref="G18:H18"/>
    <mergeCell ref="N18:P18"/>
    <mergeCell ref="G19:H19"/>
    <mergeCell ref="N19:P19"/>
    <mergeCell ref="G20:H20"/>
    <mergeCell ref="N20:P20"/>
    <mergeCell ref="B13:C13"/>
    <mergeCell ref="G13:H13"/>
    <mergeCell ref="N13:Q14"/>
    <mergeCell ref="N15:P15"/>
    <mergeCell ref="B16:D17"/>
    <mergeCell ref="G16:I17"/>
    <mergeCell ref="N16:P16"/>
    <mergeCell ref="N17:P17"/>
    <mergeCell ref="G3:H4"/>
    <mergeCell ref="I3:I4"/>
    <mergeCell ref="G6:H6"/>
    <mergeCell ref="B7:F7"/>
    <mergeCell ref="B8:F8"/>
    <mergeCell ref="G8:H8"/>
    <mergeCell ref="B2:F6"/>
  </mergeCells>
  <printOptions horizontalCentered="1"/>
  <pageMargins left="0.2362204724409449" right="0.2362204724409449" top="0.35433070866141736" bottom="0.35433070866141736" header="0.31496062992125984" footer="0.31496062992125984"/>
  <pageSetup horizontalDpi="300" verticalDpi="300" orientation="portrait" paperSize="9" scale="98" r:id="rId3"/>
  <colBreaks count="1" manualBreakCount="1">
    <brk id="10" max="54" man="1"/>
  </colBreaks>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L16"/>
  <sheetViews>
    <sheetView showGridLines="0" zoomScalePageLayoutView="0" workbookViewId="0" topLeftCell="A1">
      <selection activeCell="C11" sqref="C11"/>
    </sheetView>
  </sheetViews>
  <sheetFormatPr defaultColWidth="10.28125" defaultRowHeight="12.75"/>
  <cols>
    <col min="1" max="1" width="2.28125" style="73" customWidth="1"/>
    <col min="2" max="2" width="3.8515625" style="73" customWidth="1"/>
    <col min="3" max="3" width="3.57421875" style="73" customWidth="1"/>
    <col min="4" max="4" width="36.8515625" style="73" customWidth="1"/>
    <col min="5" max="5" width="17.140625" style="73" customWidth="1"/>
    <col min="6" max="6" width="17.28125" style="73" customWidth="1"/>
    <col min="7" max="12" width="17.140625" style="73" customWidth="1"/>
    <col min="13" max="16384" width="10.28125" style="73" customWidth="1"/>
  </cols>
  <sheetData>
    <row r="1" spans="1:12" ht="15.75" customHeight="1">
      <c r="A1" s="818"/>
      <c r="B1" s="818"/>
      <c r="C1" s="818"/>
      <c r="D1" s="818"/>
      <c r="E1" s="818"/>
      <c r="F1" s="818"/>
      <c r="G1" s="818"/>
      <c r="H1" s="818"/>
      <c r="I1" s="818"/>
      <c r="J1" s="818"/>
      <c r="K1" s="818"/>
      <c r="L1" s="819"/>
    </row>
    <row r="2" spans="1:12" ht="27.75" customHeight="1">
      <c r="A2" s="818"/>
      <c r="B2" s="1875" t="s">
        <v>129</v>
      </c>
      <c r="C2" s="1875"/>
      <c r="D2" s="1875"/>
      <c r="E2" s="1875"/>
      <c r="F2" s="1875"/>
      <c r="G2" s="1875"/>
      <c r="H2" s="1875"/>
      <c r="I2" s="1876" t="s">
        <v>287</v>
      </c>
      <c r="J2" s="1877"/>
      <c r="K2" s="1878"/>
      <c r="L2" s="1879"/>
    </row>
    <row r="3" spans="1:12" ht="22.5" customHeight="1">
      <c r="A3" s="818"/>
      <c r="B3" s="1875"/>
      <c r="C3" s="1875"/>
      <c r="D3" s="1875"/>
      <c r="E3" s="1875"/>
      <c r="F3" s="1875"/>
      <c r="G3" s="1875"/>
      <c r="H3" s="1875"/>
      <c r="I3" s="1868" t="s">
        <v>130</v>
      </c>
      <c r="J3" s="1869"/>
      <c r="K3" s="1880"/>
      <c r="L3" s="1881"/>
    </row>
    <row r="4" spans="1:12" ht="18" customHeight="1">
      <c r="A4" s="818"/>
      <c r="B4" s="1867" t="s">
        <v>959</v>
      </c>
      <c r="C4" s="1867"/>
      <c r="D4" s="1867"/>
      <c r="E4" s="1867"/>
      <c r="F4" s="1867"/>
      <c r="G4" s="1867"/>
      <c r="H4" s="1867"/>
      <c r="I4" s="1868" t="s">
        <v>289</v>
      </c>
      <c r="J4" s="1869"/>
      <c r="K4" s="1869">
        <v>1</v>
      </c>
      <c r="L4" s="1870"/>
    </row>
    <row r="5" spans="1:12" ht="16.5" customHeight="1">
      <c r="A5" s="818"/>
      <c r="B5" s="1867"/>
      <c r="C5" s="1867"/>
      <c r="D5" s="1867"/>
      <c r="E5" s="1867"/>
      <c r="F5" s="1867"/>
      <c r="G5" s="1867"/>
      <c r="H5" s="1867"/>
      <c r="I5" s="1871" t="s">
        <v>917</v>
      </c>
      <c r="J5" s="1872"/>
      <c r="K5" s="1873">
        <f ca="1">TODAY()</f>
        <v>42394</v>
      </c>
      <c r="L5" s="1874"/>
    </row>
    <row r="6" spans="1:12" ht="16.5" customHeight="1">
      <c r="A6" s="818"/>
      <c r="B6" s="818"/>
      <c r="C6" s="818"/>
      <c r="D6" s="818"/>
      <c r="E6" s="818"/>
      <c r="F6" s="818"/>
      <c r="G6" s="818"/>
      <c r="H6" s="818"/>
      <c r="I6" s="818"/>
      <c r="J6" s="818"/>
      <c r="K6" s="818"/>
      <c r="L6" s="818"/>
    </row>
    <row r="7" spans="1:12" ht="15.75" customHeight="1">
      <c r="A7" s="818"/>
      <c r="B7" s="820"/>
      <c r="C7" s="820"/>
      <c r="D7" s="820"/>
      <c r="E7" s="821" t="s">
        <v>714</v>
      </c>
      <c r="F7" s="822" t="s">
        <v>119</v>
      </c>
      <c r="G7" s="822" t="s">
        <v>120</v>
      </c>
      <c r="H7" s="822" t="s">
        <v>49</v>
      </c>
      <c r="I7" s="822" t="s">
        <v>622</v>
      </c>
      <c r="J7" s="822" t="s">
        <v>121</v>
      </c>
      <c r="K7" s="822" t="s">
        <v>122</v>
      </c>
      <c r="L7" s="823" t="s">
        <v>300</v>
      </c>
    </row>
    <row r="8" spans="1:12" ht="15.75" customHeight="1">
      <c r="A8" s="818"/>
      <c r="B8" s="824"/>
      <c r="C8" s="825" t="s">
        <v>588</v>
      </c>
      <c r="D8" s="825"/>
      <c r="E8" s="826"/>
      <c r="F8" s="826"/>
      <c r="G8" s="826"/>
      <c r="H8" s="826"/>
      <c r="I8" s="826"/>
      <c r="J8" s="826"/>
      <c r="K8" s="826"/>
      <c r="L8" s="827">
        <f aca="true" t="shared" si="0" ref="L8:L15">SUM(E8:K8)</f>
        <v>0</v>
      </c>
    </row>
    <row r="9" spans="1:12" ht="15.75" customHeight="1">
      <c r="A9" s="818"/>
      <c r="B9" s="828" t="s">
        <v>390</v>
      </c>
      <c r="C9" s="829" t="s">
        <v>123</v>
      </c>
      <c r="D9" s="829"/>
      <c r="E9" s="830"/>
      <c r="F9" s="830"/>
      <c r="G9" s="830"/>
      <c r="H9" s="830"/>
      <c r="I9" s="830"/>
      <c r="J9" s="830"/>
      <c r="K9" s="830"/>
      <c r="L9" s="831">
        <f t="shared" si="0"/>
        <v>0</v>
      </c>
    </row>
    <row r="10" spans="1:12" ht="15.75" customHeight="1">
      <c r="A10" s="818"/>
      <c r="B10" s="832" t="s">
        <v>768</v>
      </c>
      <c r="C10" s="829" t="s">
        <v>124</v>
      </c>
      <c r="D10" s="829"/>
      <c r="E10" s="830"/>
      <c r="F10" s="830"/>
      <c r="G10" s="830"/>
      <c r="H10" s="830"/>
      <c r="I10" s="830"/>
      <c r="J10" s="830"/>
      <c r="K10" s="830"/>
      <c r="L10" s="831">
        <f t="shared" si="0"/>
        <v>0</v>
      </c>
    </row>
    <row r="11" spans="1:12" ht="15.75" customHeight="1">
      <c r="A11" s="818"/>
      <c r="B11" s="832" t="s">
        <v>768</v>
      </c>
      <c r="C11" s="829" t="s">
        <v>125</v>
      </c>
      <c r="D11" s="829"/>
      <c r="E11" s="830"/>
      <c r="F11" s="830"/>
      <c r="G11" s="830"/>
      <c r="H11" s="830"/>
      <c r="I11" s="830"/>
      <c r="J11" s="830"/>
      <c r="K11" s="830"/>
      <c r="L11" s="831">
        <f t="shared" si="0"/>
        <v>0</v>
      </c>
    </row>
    <row r="12" spans="1:12" ht="15.75" customHeight="1">
      <c r="A12" s="818"/>
      <c r="B12" s="832" t="s">
        <v>768</v>
      </c>
      <c r="C12" s="829" t="s">
        <v>589</v>
      </c>
      <c r="D12" s="829"/>
      <c r="E12" s="830"/>
      <c r="F12" s="830"/>
      <c r="G12" s="830"/>
      <c r="H12" s="830"/>
      <c r="I12" s="830"/>
      <c r="J12" s="830"/>
      <c r="K12" s="830"/>
      <c r="L12" s="831">
        <f t="shared" si="0"/>
        <v>0</v>
      </c>
    </row>
    <row r="13" spans="1:12" ht="15.75" customHeight="1">
      <c r="A13" s="818"/>
      <c r="B13" s="828" t="s">
        <v>390</v>
      </c>
      <c r="C13" s="829" t="s">
        <v>126</v>
      </c>
      <c r="D13" s="829"/>
      <c r="E13" s="830"/>
      <c r="F13" s="830"/>
      <c r="G13" s="830"/>
      <c r="H13" s="830"/>
      <c r="I13" s="830"/>
      <c r="J13" s="830"/>
      <c r="K13" s="830"/>
      <c r="L13" s="831">
        <f t="shared" si="0"/>
        <v>0</v>
      </c>
    </row>
    <row r="14" spans="1:12" ht="15.75" customHeight="1">
      <c r="A14" s="818"/>
      <c r="B14" s="828" t="s">
        <v>396</v>
      </c>
      <c r="C14" s="829" t="s">
        <v>127</v>
      </c>
      <c r="D14" s="829"/>
      <c r="E14" s="830"/>
      <c r="F14" s="830"/>
      <c r="G14" s="830"/>
      <c r="H14" s="830"/>
      <c r="I14" s="830"/>
      <c r="J14" s="830"/>
      <c r="K14" s="830"/>
      <c r="L14" s="831">
        <f t="shared" si="0"/>
        <v>0</v>
      </c>
    </row>
    <row r="15" spans="1:12" ht="15.75" customHeight="1">
      <c r="A15" s="818"/>
      <c r="B15" s="832" t="s">
        <v>768</v>
      </c>
      <c r="C15" s="829" t="s">
        <v>351</v>
      </c>
      <c r="D15" s="829"/>
      <c r="E15" s="830"/>
      <c r="F15" s="830"/>
      <c r="G15" s="830"/>
      <c r="H15" s="830"/>
      <c r="I15" s="830"/>
      <c r="J15" s="830"/>
      <c r="K15" s="830"/>
      <c r="L15" s="831">
        <f t="shared" si="0"/>
        <v>0</v>
      </c>
    </row>
    <row r="16" spans="1:12" ht="15.75" customHeight="1">
      <c r="A16" s="818"/>
      <c r="B16" s="833" t="s">
        <v>393</v>
      </c>
      <c r="C16" s="834" t="s">
        <v>128</v>
      </c>
      <c r="D16" s="834"/>
      <c r="E16" s="835">
        <f aca="true" t="shared" si="1" ref="E16:L16">SUM(E8:E15)</f>
        <v>0</v>
      </c>
      <c r="F16" s="835">
        <f t="shared" si="1"/>
        <v>0</v>
      </c>
      <c r="G16" s="835">
        <f t="shared" si="1"/>
        <v>0</v>
      </c>
      <c r="H16" s="835">
        <f t="shared" si="1"/>
        <v>0</v>
      </c>
      <c r="I16" s="835">
        <f t="shared" si="1"/>
        <v>0</v>
      </c>
      <c r="J16" s="835">
        <f t="shared" si="1"/>
        <v>0</v>
      </c>
      <c r="K16" s="835">
        <f t="shared" si="1"/>
        <v>0</v>
      </c>
      <c r="L16" s="836">
        <f t="shared" si="1"/>
        <v>0</v>
      </c>
    </row>
    <row r="17" ht="15.75" customHeight="1"/>
    <row r="18" ht="15" customHeight="1"/>
  </sheetData>
  <sheetProtection/>
  <mergeCells count="10">
    <mergeCell ref="B4:H5"/>
    <mergeCell ref="I4:J4"/>
    <mergeCell ref="K4:L4"/>
    <mergeCell ref="I5:J5"/>
    <mergeCell ref="K5:L5"/>
    <mergeCell ref="B2:H3"/>
    <mergeCell ref="I2:J2"/>
    <mergeCell ref="K2:L2"/>
    <mergeCell ref="I3:J3"/>
    <mergeCell ref="K3:L3"/>
  </mergeCells>
  <printOptions/>
  <pageMargins left="0.75" right="0.75" top="1" bottom="1" header="0.5" footer="0.5"/>
  <pageSetup fitToHeight="1" fitToWidth="1" horizontalDpi="600" verticalDpi="600" orientation="landscape" paperSize="9" scale="77" r:id="rId1"/>
</worksheet>
</file>

<file path=xl/worksheets/sheet58.xml><?xml version="1.0" encoding="utf-8"?>
<worksheet xmlns="http://schemas.openxmlformats.org/spreadsheetml/2006/main" xmlns:r="http://schemas.openxmlformats.org/officeDocument/2006/relationships">
  <sheetPr>
    <pageSetUpPr fitToPage="1"/>
  </sheetPr>
  <dimension ref="B2:K39"/>
  <sheetViews>
    <sheetView showGridLines="0" workbookViewId="0" topLeftCell="A19">
      <selection activeCell="A19" sqref="A19"/>
    </sheetView>
  </sheetViews>
  <sheetFormatPr defaultColWidth="10.28125" defaultRowHeight="12.75"/>
  <cols>
    <col min="1" max="1" width="2.28125" style="2160" customWidth="1"/>
    <col min="2" max="2" width="6.00390625" style="2160" customWidth="1"/>
    <col min="3" max="3" width="92.140625" style="2160" customWidth="1"/>
    <col min="4" max="4" width="17.28125" style="2158" customWidth="1"/>
    <col min="5" max="5" width="13.140625" style="2160" customWidth="1"/>
    <col min="6" max="6" width="16.28125" style="2160" customWidth="1"/>
    <col min="7" max="7" width="1.57421875" style="2160" customWidth="1"/>
    <col min="8" max="10" width="6.7109375" style="2160" customWidth="1"/>
    <col min="11" max="11" width="7.28125" style="2160" customWidth="1"/>
    <col min="12" max="12" width="2.7109375" style="2160" customWidth="1"/>
    <col min="13" max="13" width="4.28125" style="2160" customWidth="1"/>
    <col min="14" max="16384" width="10.28125" style="2160" customWidth="1"/>
  </cols>
  <sheetData>
    <row r="1" ht="15.75"/>
    <row r="2" spans="2:9" ht="27.75" customHeight="1">
      <c r="B2" s="2135" t="s">
        <v>1242</v>
      </c>
      <c r="C2" s="2136"/>
      <c r="D2" s="2180" t="s">
        <v>287</v>
      </c>
      <c r="E2" s="2124"/>
      <c r="F2" s="2123"/>
      <c r="I2" s="2161"/>
    </row>
    <row r="3" spans="2:11" ht="22.5" customHeight="1">
      <c r="B3" s="2131"/>
      <c r="C3" s="2132"/>
      <c r="D3" s="2181" t="s">
        <v>130</v>
      </c>
      <c r="E3" s="2125"/>
      <c r="F3" s="2126"/>
      <c r="K3" s="2161"/>
    </row>
    <row r="4" spans="2:11" ht="53.25" customHeight="1">
      <c r="B4" s="2131" t="s">
        <v>1243</v>
      </c>
      <c r="C4" s="2132"/>
      <c r="D4" s="2181" t="s">
        <v>289</v>
      </c>
      <c r="E4" s="2127">
        <v>1</v>
      </c>
      <c r="F4" s="2128"/>
      <c r="K4" s="2161"/>
    </row>
    <row r="5" spans="2:11" ht="21" customHeight="1">
      <c r="B5" s="2137" t="s">
        <v>1244</v>
      </c>
      <c r="C5" s="2138"/>
      <c r="D5" s="2186" t="s">
        <v>917</v>
      </c>
      <c r="E5" s="2129">
        <f ca="1">TODAY()</f>
        <v>42394</v>
      </c>
      <c r="F5" s="2130"/>
      <c r="K5" s="2161"/>
    </row>
    <row r="6" spans="2:11" ht="20.25" customHeight="1">
      <c r="B6" s="2194" t="s">
        <v>1245</v>
      </c>
      <c r="C6" s="2194"/>
      <c r="D6" s="2188"/>
      <c r="E6" s="2187"/>
      <c r="F6" s="2188"/>
      <c r="K6" s="2161"/>
    </row>
    <row r="7" spans="2:11" ht="16.5" customHeight="1">
      <c r="B7" s="2196" t="s">
        <v>1246</v>
      </c>
      <c r="C7" s="2195"/>
      <c r="D7" s="2187"/>
      <c r="E7" s="2188"/>
      <c r="F7" s="2188"/>
      <c r="K7" s="2161"/>
    </row>
    <row r="8" spans="2:11" ht="41.25" customHeight="1">
      <c r="B8" s="2133" t="s">
        <v>1247</v>
      </c>
      <c r="C8" s="2134"/>
      <c r="D8" s="2134"/>
      <c r="E8" s="2134"/>
      <c r="F8" s="2134"/>
      <c r="K8" s="2161"/>
    </row>
    <row r="9" spans="2:11" ht="41.25" customHeight="1">
      <c r="B9" s="2153" t="s">
        <v>1248</v>
      </c>
      <c r="C9" s="2153"/>
      <c r="D9" s="2153"/>
      <c r="E9" s="2153"/>
      <c r="F9" s="2153"/>
      <c r="K9" s="2161"/>
    </row>
    <row r="10" spans="2:6" ht="42.75" customHeight="1">
      <c r="B10" s="2154" t="s">
        <v>1249</v>
      </c>
      <c r="C10" s="2155"/>
      <c r="D10" s="2155"/>
      <c r="E10" s="2155"/>
      <c r="F10" s="2156"/>
    </row>
    <row r="11" spans="2:6" ht="15.75" customHeight="1">
      <c r="B11" s="2182"/>
      <c r="C11" s="2183" t="s">
        <v>1250</v>
      </c>
      <c r="D11" s="2206"/>
      <c r="E11" s="2151"/>
      <c r="F11" s="2152"/>
    </row>
    <row r="12" spans="2:6" ht="15.75" customHeight="1">
      <c r="B12" s="2189" t="s">
        <v>41</v>
      </c>
      <c r="C12" s="2183" t="s">
        <v>1251</v>
      </c>
      <c r="D12" s="2206"/>
      <c r="E12" s="2184"/>
      <c r="F12" s="2185"/>
    </row>
    <row r="13" spans="2:6" ht="15.75" customHeight="1">
      <c r="B13" s="2163" t="s">
        <v>41</v>
      </c>
      <c r="C13" s="2183" t="s">
        <v>1252</v>
      </c>
      <c r="D13" s="2205"/>
      <c r="E13" s="2139"/>
      <c r="F13" s="2140"/>
    </row>
    <row r="14" spans="2:6" ht="15.75" customHeight="1">
      <c r="B14" s="2167" t="s">
        <v>396</v>
      </c>
      <c r="C14" s="2164" t="s">
        <v>1253</v>
      </c>
      <c r="D14" s="2205"/>
      <c r="E14" s="2165"/>
      <c r="F14" s="2166"/>
    </row>
    <row r="15" spans="2:6" ht="15.75" customHeight="1">
      <c r="B15" s="2167" t="s">
        <v>396</v>
      </c>
      <c r="C15" s="2164" t="s">
        <v>1254</v>
      </c>
      <c r="D15" s="2205"/>
      <c r="E15" s="2139"/>
      <c r="F15" s="2140"/>
    </row>
    <row r="16" spans="2:6" ht="15.75" customHeight="1">
      <c r="B16" s="2167" t="s">
        <v>396</v>
      </c>
      <c r="C16" s="2183" t="s">
        <v>1255</v>
      </c>
      <c r="D16" s="2205"/>
      <c r="E16" s="2165"/>
      <c r="F16" s="2166"/>
    </row>
    <row r="17" spans="2:6" ht="15.75">
      <c r="B17" s="2167" t="s">
        <v>396</v>
      </c>
      <c r="C17" s="2168" t="s">
        <v>1256</v>
      </c>
      <c r="D17" s="2205"/>
      <c r="E17" s="2165"/>
      <c r="F17" s="2166"/>
    </row>
    <row r="18" spans="2:6" ht="24">
      <c r="B18" s="2167" t="s">
        <v>396</v>
      </c>
      <c r="C18" s="2168" t="s">
        <v>1257</v>
      </c>
      <c r="D18" s="2205"/>
      <c r="E18" s="2139"/>
      <c r="F18" s="2140"/>
    </row>
    <row r="19" spans="2:6" ht="36">
      <c r="B19" s="2167" t="s">
        <v>396</v>
      </c>
      <c r="C19" s="2190" t="s">
        <v>1258</v>
      </c>
      <c r="D19" s="2205"/>
      <c r="E19" s="2165"/>
      <c r="F19" s="2166"/>
    </row>
    <row r="20" spans="2:6" ht="15.75" customHeight="1">
      <c r="B20" s="2163"/>
      <c r="C20" s="2164"/>
      <c r="D20" s="2205"/>
      <c r="E20" s="2139"/>
      <c r="F20" s="2140"/>
    </row>
    <row r="21" spans="2:6" s="2162" customFormat="1" ht="15.75" customHeight="1">
      <c r="B21" s="2169" t="s">
        <v>393</v>
      </c>
      <c r="C21" s="2170" t="s">
        <v>1259</v>
      </c>
      <c r="D21" s="2204">
        <f>+D11-D12-D13-D14-D15-D16-D17-D18-D19</f>
        <v>0</v>
      </c>
      <c r="E21" s="2147"/>
      <c r="F21" s="2148"/>
    </row>
    <row r="22" spans="2:6" ht="50.25" customHeight="1">
      <c r="B22" s="2157" t="s">
        <v>1260</v>
      </c>
      <c r="C22" s="2157"/>
      <c r="D22" s="2157"/>
      <c r="E22" s="2157"/>
      <c r="F22" s="2157"/>
    </row>
    <row r="23" spans="2:6" ht="15.75" customHeight="1">
      <c r="B23" s="2149" t="s">
        <v>1261</v>
      </c>
      <c r="C23" s="2149"/>
      <c r="D23" s="2149"/>
      <c r="E23" s="2149"/>
      <c r="F23" s="2149"/>
    </row>
    <row r="24" spans="2:6" ht="15.75" customHeight="1">
      <c r="B24" s="2197"/>
      <c r="C24" s="2197"/>
      <c r="D24" s="2197"/>
      <c r="E24" s="2197"/>
      <c r="F24" s="2197"/>
    </row>
    <row r="25" spans="2:6" ht="15.75" customHeight="1">
      <c r="B25" s="2173" t="s">
        <v>1262</v>
      </c>
      <c r="C25" s="2171"/>
      <c r="D25" s="2203"/>
      <c r="E25" s="2172"/>
      <c r="F25" s="2172"/>
    </row>
    <row r="26" spans="2:6" ht="15.75" customHeight="1">
      <c r="B26" s="2145" t="s">
        <v>1263</v>
      </c>
      <c r="C26" s="2145"/>
      <c r="D26" s="2145"/>
      <c r="E26" s="2145"/>
      <c r="F26" s="2145"/>
    </row>
    <row r="27" spans="2:6" ht="15.75" customHeight="1">
      <c r="B27" s="2146"/>
      <c r="C27" s="2146"/>
      <c r="D27" s="2146"/>
      <c r="E27" s="2146"/>
      <c r="F27" s="2146"/>
    </row>
    <row r="28" spans="2:6" ht="15.75" customHeight="1">
      <c r="B28" s="2146"/>
      <c r="C28" s="2146"/>
      <c r="D28" s="2146"/>
      <c r="E28" s="2146"/>
      <c r="F28" s="2146"/>
    </row>
    <row r="29" spans="2:6" ht="14.25" customHeight="1">
      <c r="B29" s="2146"/>
      <c r="C29" s="2146"/>
      <c r="D29" s="2146"/>
      <c r="E29" s="2146"/>
      <c r="F29" s="2146"/>
    </row>
    <row r="30" spans="2:6" s="2162" customFormat="1" ht="21" customHeight="1">
      <c r="B30" s="2174" t="s">
        <v>1264</v>
      </c>
      <c r="C30" s="2175"/>
      <c r="D30" s="2175"/>
      <c r="E30" s="2175"/>
      <c r="F30" s="2175"/>
    </row>
    <row r="31" spans="2:6" s="2162" customFormat="1" ht="15.75" customHeight="1">
      <c r="B31" s="2191"/>
      <c r="C31" s="2192" t="s">
        <v>1265</v>
      </c>
      <c r="D31" s="2193"/>
      <c r="E31" s="2198" t="s">
        <v>1266</v>
      </c>
      <c r="F31" s="2199"/>
    </row>
    <row r="32" spans="2:6" ht="15.75" customHeight="1">
      <c r="B32" s="2172"/>
      <c r="C32" s="2172" t="s">
        <v>1267</v>
      </c>
      <c r="D32" s="2202">
        <f>D21</f>
        <v>0</v>
      </c>
      <c r="E32" s="2141"/>
      <c r="F32" s="2142"/>
    </row>
    <row r="33" spans="3:4" ht="15.75" customHeight="1">
      <c r="C33" s="2172" t="s">
        <v>1268</v>
      </c>
      <c r="D33" s="2201"/>
    </row>
    <row r="34" spans="3:4" ht="15.75" customHeight="1">
      <c r="C34" s="2172" t="s">
        <v>1269</v>
      </c>
      <c r="D34" s="2202">
        <f>IF(D32&gt;D33,D33,D32/(1-D31))</f>
        <v>0</v>
      </c>
    </row>
    <row r="35" spans="2:6" ht="15.75" customHeight="1">
      <c r="B35" s="2172" t="s">
        <v>390</v>
      </c>
      <c r="C35" s="2172" t="s">
        <v>1270</v>
      </c>
      <c r="D35" s="2201">
        <f>IF(D34&gt;0,D34*D31,0)</f>
        <v>0</v>
      </c>
      <c r="E35" s="2141"/>
      <c r="F35" s="2142"/>
    </row>
    <row r="36" spans="2:6" ht="15.75" customHeight="1">
      <c r="B36" s="2176"/>
      <c r="C36" s="2177" t="s">
        <v>1271</v>
      </c>
      <c r="D36" s="2200">
        <f>+D32+D35</f>
        <v>0</v>
      </c>
      <c r="E36" s="2143"/>
      <c r="F36" s="2144"/>
    </row>
    <row r="37" spans="2:6" ht="15.75" customHeight="1">
      <c r="B37" s="2178"/>
      <c r="C37" s="2179"/>
      <c r="D37" s="2159"/>
      <c r="E37" s="2178"/>
      <c r="F37" s="2178"/>
    </row>
    <row r="38" spans="2:6" ht="15.75" customHeight="1">
      <c r="B38" s="2150"/>
      <c r="C38" s="2150"/>
      <c r="D38" s="2150"/>
      <c r="E38" s="2150"/>
      <c r="F38" s="2150"/>
    </row>
    <row r="39" spans="2:6" ht="15.75" customHeight="1">
      <c r="B39" s="2150"/>
      <c r="C39" s="2150"/>
      <c r="D39" s="2150"/>
      <c r="E39" s="2150"/>
      <c r="F39" s="2150"/>
    </row>
  </sheetData>
  <sheetProtection/>
  <mergeCells count="24">
    <mergeCell ref="B38:F39"/>
    <mergeCell ref="E11:F11"/>
    <mergeCell ref="E13:F13"/>
    <mergeCell ref="E15:F15"/>
    <mergeCell ref="E18:F18"/>
    <mergeCell ref="B9:F9"/>
    <mergeCell ref="B10:F10"/>
    <mergeCell ref="B22:F22"/>
    <mergeCell ref="E20:F20"/>
    <mergeCell ref="E35:F35"/>
    <mergeCell ref="E36:F36"/>
    <mergeCell ref="B26:F29"/>
    <mergeCell ref="E21:F21"/>
    <mergeCell ref="E32:F32"/>
    <mergeCell ref="B23:F23"/>
    <mergeCell ref="E2:F2"/>
    <mergeCell ref="E3:F3"/>
    <mergeCell ref="E4:F4"/>
    <mergeCell ref="E5:F5"/>
    <mergeCell ref="B4:C4"/>
    <mergeCell ref="B8:F8"/>
    <mergeCell ref="B2:C2"/>
    <mergeCell ref="B3:C3"/>
    <mergeCell ref="B5:C5"/>
  </mergeCells>
  <printOptions/>
  <pageMargins left="0.787401575" right="0.787401575" top="0.984251969" bottom="0.984251969" header="0.5" footer="0.5"/>
  <pageSetup fitToHeight="1" fitToWidth="1" horizontalDpi="600" verticalDpi="600" orientation="portrait" paperSize="9" scale="78" r:id="rId4"/>
  <drawing r:id="rId3"/>
  <legacyDrawing r:id="rId2"/>
</worksheet>
</file>

<file path=xl/worksheets/sheet59.xml><?xml version="1.0" encoding="utf-8"?>
<worksheet xmlns="http://schemas.openxmlformats.org/spreadsheetml/2006/main" xmlns:r="http://schemas.openxmlformats.org/officeDocument/2006/relationships">
  <sheetPr>
    <pageSetUpPr fitToPage="1"/>
  </sheetPr>
  <dimension ref="B1:J20"/>
  <sheetViews>
    <sheetView showGridLines="0" tabSelected="1" zoomScalePageLayoutView="0" workbookViewId="0" topLeftCell="A1">
      <selection activeCell="A1" sqref="A1"/>
    </sheetView>
  </sheetViews>
  <sheetFormatPr defaultColWidth="9.140625" defaultRowHeight="15.75" customHeight="1"/>
  <cols>
    <col min="1" max="1" width="2.28125" style="23" customWidth="1"/>
    <col min="2" max="2" width="3.00390625" style="23" customWidth="1"/>
    <col min="3" max="3" width="3.57421875" style="23" customWidth="1"/>
    <col min="4" max="4" width="23.421875" style="23" customWidth="1"/>
    <col min="5" max="5" width="7.00390625" style="23" customWidth="1"/>
    <col min="6" max="6" width="17.421875" style="23" customWidth="1"/>
    <col min="7" max="7" width="16.00390625" style="23" customWidth="1"/>
    <col min="8" max="8" width="6.140625" style="23" customWidth="1"/>
    <col min="9" max="9" width="13.28125" style="23" customWidth="1"/>
    <col min="10" max="10" width="21.28125" style="23" customWidth="1"/>
    <col min="11" max="16384" width="9.140625" style="23" customWidth="1"/>
  </cols>
  <sheetData>
    <row r="1" spans="2:10" ht="15.75" customHeight="1">
      <c r="B1" s="90"/>
      <c r="C1" s="90"/>
      <c r="D1" s="90"/>
      <c r="E1" s="90"/>
      <c r="F1" s="90"/>
      <c r="G1" s="90"/>
      <c r="H1" s="90"/>
      <c r="I1" s="90"/>
      <c r="J1" s="90"/>
    </row>
    <row r="2" spans="2:10" ht="27.75" customHeight="1">
      <c r="B2" s="1379" t="s">
        <v>129</v>
      </c>
      <c r="C2" s="1379"/>
      <c r="D2" s="1379"/>
      <c r="E2" s="1379"/>
      <c r="F2" s="1379"/>
      <c r="G2" s="1379"/>
      <c r="H2" s="1884" t="s">
        <v>287</v>
      </c>
      <c r="I2" s="1885"/>
      <c r="J2" s="257"/>
    </row>
    <row r="3" spans="2:10" ht="22.5" customHeight="1">
      <c r="B3" s="1379"/>
      <c r="C3" s="1379"/>
      <c r="D3" s="1379"/>
      <c r="E3" s="1379"/>
      <c r="F3" s="1379"/>
      <c r="G3" s="1379"/>
      <c r="H3" s="1886" t="s">
        <v>130</v>
      </c>
      <c r="I3" s="1412"/>
      <c r="J3" s="85"/>
    </row>
    <row r="4" spans="2:10" ht="18" customHeight="1">
      <c r="B4" s="1472" t="s">
        <v>284</v>
      </c>
      <c r="C4" s="1472"/>
      <c r="D4" s="1472"/>
      <c r="E4" s="1472"/>
      <c r="F4" s="1472"/>
      <c r="G4" s="1472"/>
      <c r="H4" s="1886" t="s">
        <v>289</v>
      </c>
      <c r="I4" s="1412"/>
      <c r="J4" s="122">
        <v>1</v>
      </c>
    </row>
    <row r="5" spans="2:10" ht="16.5" customHeight="1">
      <c r="B5" s="1472"/>
      <c r="C5" s="1472"/>
      <c r="D5" s="1472"/>
      <c r="E5" s="1472"/>
      <c r="F5" s="1472"/>
      <c r="G5" s="1472"/>
      <c r="H5" s="1474" t="s">
        <v>917</v>
      </c>
      <c r="I5" s="1475"/>
      <c r="J5" s="123">
        <f ca="1">TODAY()</f>
        <v>42394</v>
      </c>
    </row>
    <row r="6" spans="2:10" ht="16.5" customHeight="1">
      <c r="B6" s="90"/>
      <c r="C6" s="90"/>
      <c r="D6" s="90"/>
      <c r="E6" s="90"/>
      <c r="F6" s="90"/>
      <c r="G6" s="90"/>
      <c r="H6" s="90"/>
      <c r="I6" s="90"/>
      <c r="J6" s="90"/>
    </row>
    <row r="7" spans="2:10" ht="15.75" customHeight="1">
      <c r="B7" s="1481" t="s">
        <v>113</v>
      </c>
      <c r="C7" s="1428"/>
      <c r="D7" s="1428"/>
      <c r="E7" s="1428"/>
      <c r="F7" s="1428"/>
      <c r="G7" s="1428"/>
      <c r="H7" s="1428"/>
      <c r="I7" s="1428"/>
      <c r="J7" s="1477"/>
    </row>
    <row r="8" spans="2:10" ht="15.75" customHeight="1">
      <c r="B8" s="118"/>
      <c r="C8" s="118"/>
      <c r="D8" s="118"/>
      <c r="E8" s="118"/>
      <c r="F8" s="118"/>
      <c r="G8" s="118"/>
      <c r="H8" s="118"/>
      <c r="I8" s="118"/>
      <c r="J8" s="118"/>
    </row>
    <row r="9" spans="2:10" s="26" customFormat="1" ht="17.25" customHeight="1">
      <c r="B9" s="399"/>
      <c r="C9" s="401" t="s">
        <v>114</v>
      </c>
      <c r="D9" s="401"/>
      <c r="E9" s="401"/>
      <c r="F9" s="401"/>
      <c r="G9" s="837"/>
      <c r="H9" s="401"/>
      <c r="I9" s="401"/>
      <c r="J9" s="401"/>
    </row>
    <row r="10" spans="2:10" s="26" customFormat="1" ht="17.25" customHeight="1">
      <c r="B10" s="399"/>
      <c r="C10" s="401"/>
      <c r="D10" s="401"/>
      <c r="E10" s="401"/>
      <c r="F10" s="401"/>
      <c r="G10" s="838"/>
      <c r="H10" s="401"/>
      <c r="I10" s="401"/>
      <c r="J10" s="401"/>
    </row>
    <row r="11" spans="2:10" s="26" customFormat="1" ht="17.25" customHeight="1">
      <c r="B11" s="399" t="s">
        <v>396</v>
      </c>
      <c r="C11" s="89" t="s">
        <v>115</v>
      </c>
      <c r="D11" s="401"/>
      <c r="E11" s="401"/>
      <c r="F11" s="401"/>
      <c r="G11" s="398"/>
      <c r="H11" s="401"/>
      <c r="I11" s="401"/>
      <c r="J11" s="401"/>
    </row>
    <row r="12" spans="2:10" ht="17.25" customHeight="1">
      <c r="B12" s="426" t="s">
        <v>396</v>
      </c>
      <c r="C12" s="89" t="s">
        <v>116</v>
      </c>
      <c r="D12" s="89"/>
      <c r="E12" s="89"/>
      <c r="F12" s="89"/>
      <c r="G12" s="315"/>
      <c r="H12" s="89"/>
      <c r="I12" s="89"/>
      <c r="J12" s="89"/>
    </row>
    <row r="13" spans="2:10" ht="17.25" customHeight="1">
      <c r="B13" s="426" t="s">
        <v>53</v>
      </c>
      <c r="C13" s="89" t="s">
        <v>117</v>
      </c>
      <c r="D13" s="89"/>
      <c r="E13" s="89"/>
      <c r="F13" s="89"/>
      <c r="G13" s="315"/>
      <c r="H13" s="89"/>
      <c r="I13" s="89"/>
      <c r="J13" s="89"/>
    </row>
    <row r="14" spans="2:10" ht="17.25" customHeight="1">
      <c r="B14" s="426" t="s">
        <v>768</v>
      </c>
      <c r="C14" s="89" t="s">
        <v>118</v>
      </c>
      <c r="D14" s="89"/>
      <c r="E14" s="89"/>
      <c r="F14" s="89"/>
      <c r="G14" s="315"/>
      <c r="H14" s="89"/>
      <c r="I14" s="89"/>
      <c r="J14" s="89"/>
    </row>
    <row r="15" spans="2:10" s="26" customFormat="1" ht="17.25" customHeight="1" thickBot="1">
      <c r="B15" s="839" t="s">
        <v>393</v>
      </c>
      <c r="C15" s="840" t="s">
        <v>960</v>
      </c>
      <c r="D15" s="840"/>
      <c r="E15" s="840"/>
      <c r="F15" s="840"/>
      <c r="G15" s="841">
        <f>SUM(G11:G14)</f>
        <v>0</v>
      </c>
      <c r="H15" s="401"/>
      <c r="I15" s="401"/>
      <c r="J15" s="401"/>
    </row>
    <row r="16" spans="2:10" ht="15.75" customHeight="1" thickTop="1">
      <c r="B16" s="89"/>
      <c r="C16" s="89"/>
      <c r="D16" s="89"/>
      <c r="E16" s="89"/>
      <c r="F16" s="89"/>
      <c r="G16" s="89"/>
      <c r="H16" s="89"/>
      <c r="I16" s="89"/>
      <c r="J16" s="89"/>
    </row>
    <row r="17" spans="2:10" ht="15.75" customHeight="1">
      <c r="B17" s="89"/>
      <c r="C17" s="1882" t="s">
        <v>388</v>
      </c>
      <c r="D17" s="1696" t="s">
        <v>961</v>
      </c>
      <c r="E17" s="1696"/>
      <c r="F17" s="1696"/>
      <c r="G17" s="1696"/>
      <c r="H17" s="1696"/>
      <c r="I17" s="1883"/>
      <c r="J17" s="1883"/>
    </row>
    <row r="18" spans="2:10" ht="15.75" customHeight="1">
      <c r="B18" s="89"/>
      <c r="C18" s="1882"/>
      <c r="D18" s="1696"/>
      <c r="E18" s="1696"/>
      <c r="F18" s="1696"/>
      <c r="G18" s="1696"/>
      <c r="H18" s="1696"/>
      <c r="I18" s="1883"/>
      <c r="J18" s="1883"/>
    </row>
    <row r="19" spans="2:10" ht="15.75" customHeight="1">
      <c r="B19" s="89"/>
      <c r="C19" s="89"/>
      <c r="D19" s="89"/>
      <c r="E19" s="89"/>
      <c r="F19" s="89"/>
      <c r="G19" s="89"/>
      <c r="H19" s="89"/>
      <c r="I19" s="89"/>
      <c r="J19" s="90"/>
    </row>
    <row r="20" spans="2:3" ht="15.75" customHeight="1">
      <c r="B20" s="24"/>
      <c r="C20" s="24"/>
    </row>
  </sheetData>
  <sheetProtection/>
  <mergeCells count="10">
    <mergeCell ref="C17:C18"/>
    <mergeCell ref="D17:H18"/>
    <mergeCell ref="I17:J18"/>
    <mergeCell ref="B2:G3"/>
    <mergeCell ref="H2:I2"/>
    <mergeCell ref="H3:I3"/>
    <mergeCell ref="B4:G5"/>
    <mergeCell ref="H4:I4"/>
    <mergeCell ref="H5:I5"/>
    <mergeCell ref="B7:J7"/>
  </mergeCells>
  <printOptions horizontalCentered="1"/>
  <pageMargins left="0.5905511811023623" right="0" top="0.3937007874015748" bottom="0.3937007874015748" header="0.5118110236220472" footer="0.5118110236220472"/>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39"/>
  <sheetViews>
    <sheetView showGridLines="0" zoomScalePageLayoutView="0" workbookViewId="0" topLeftCell="A1">
      <selection activeCell="A1" sqref="A1"/>
    </sheetView>
  </sheetViews>
  <sheetFormatPr defaultColWidth="9.140625" defaultRowHeight="12.75"/>
  <cols>
    <col min="1" max="1" width="2.28125" style="23" customWidth="1"/>
    <col min="2" max="2" width="11.00390625" style="23" customWidth="1"/>
    <col min="3" max="3" width="26.28125" style="23" customWidth="1"/>
    <col min="4" max="4" width="18.140625" style="23" bestFit="1" customWidth="1"/>
    <col min="5" max="5" width="16.28125" style="23" customWidth="1"/>
    <col min="6" max="6" width="13.8515625" style="23" customWidth="1"/>
    <col min="7" max="7" width="16.8515625" style="23" customWidth="1"/>
    <col min="8" max="16384" width="9.140625" style="23" customWidth="1"/>
  </cols>
  <sheetData>
    <row r="1" spans="1:8" ht="15">
      <c r="A1" s="90"/>
      <c r="B1" s="90"/>
      <c r="C1" s="90"/>
      <c r="D1" s="90"/>
      <c r="E1" s="90"/>
      <c r="F1" s="90"/>
      <c r="G1" s="90"/>
      <c r="H1" s="90"/>
    </row>
    <row r="2" spans="1:8" ht="15">
      <c r="A2" s="90"/>
      <c r="B2" s="1379" t="s">
        <v>336</v>
      </c>
      <c r="C2" s="1379"/>
      <c r="D2" s="1379"/>
      <c r="E2" s="1379"/>
      <c r="F2" s="515" t="s">
        <v>287</v>
      </c>
      <c r="G2" s="257"/>
      <c r="H2" s="90"/>
    </row>
    <row r="3" spans="1:8" ht="15">
      <c r="A3" s="90"/>
      <c r="B3" s="1379"/>
      <c r="C3" s="1379"/>
      <c r="D3" s="1379"/>
      <c r="E3" s="1379"/>
      <c r="F3" s="516" t="s">
        <v>130</v>
      </c>
      <c r="G3" s="85"/>
      <c r="H3" s="90"/>
    </row>
    <row r="4" spans="1:8" ht="15">
      <c r="A4" s="90"/>
      <c r="B4" s="1472" t="s">
        <v>512</v>
      </c>
      <c r="C4" s="1472"/>
      <c r="D4" s="1472"/>
      <c r="E4" s="1472"/>
      <c r="F4" s="516" t="s">
        <v>289</v>
      </c>
      <c r="G4" s="122">
        <v>1</v>
      </c>
      <c r="H4" s="90"/>
    </row>
    <row r="5" spans="1:8" ht="15">
      <c r="A5" s="90"/>
      <c r="B5" s="1472"/>
      <c r="C5" s="1472"/>
      <c r="D5" s="1472"/>
      <c r="E5" s="1472"/>
      <c r="F5" s="229" t="s">
        <v>917</v>
      </c>
      <c r="G5" s="123">
        <f ca="1">TODAY()</f>
        <v>42394</v>
      </c>
      <c r="H5" s="90"/>
    </row>
    <row r="6" spans="1:8" ht="12.75" customHeight="1">
      <c r="A6" s="90"/>
      <c r="B6" s="344"/>
      <c r="C6" s="344"/>
      <c r="D6" s="344"/>
      <c r="E6" s="344"/>
      <c r="F6" s="89"/>
      <c r="G6" s="517"/>
      <c r="H6" s="90"/>
    </row>
    <row r="7" spans="1:8" ht="94.5" customHeight="1">
      <c r="A7" s="90"/>
      <c r="B7" s="1378" t="s">
        <v>866</v>
      </c>
      <c r="C7" s="1378"/>
      <c r="D7" s="1378"/>
      <c r="E7" s="1378"/>
      <c r="F7" s="1378"/>
      <c r="G7" s="1378"/>
      <c r="H7" s="517"/>
    </row>
    <row r="8" spans="1:8" ht="15.75" customHeight="1">
      <c r="A8" s="90"/>
      <c r="B8" s="1478" t="s">
        <v>176</v>
      </c>
      <c r="C8" s="1428"/>
      <c r="D8" s="1428"/>
      <c r="E8" s="1428"/>
      <c r="F8" s="1428"/>
      <c r="G8" s="1428"/>
      <c r="H8" s="90"/>
    </row>
    <row r="9" spans="1:8" ht="13.5" customHeight="1">
      <c r="A9" s="90"/>
      <c r="B9" s="518" t="s">
        <v>513</v>
      </c>
      <c r="C9" s="519" t="s">
        <v>287</v>
      </c>
      <c r="D9" s="519" t="s">
        <v>158</v>
      </c>
      <c r="E9" s="519" t="s">
        <v>515</v>
      </c>
      <c r="F9" s="519" t="s">
        <v>369</v>
      </c>
      <c r="G9" s="520" t="s">
        <v>516</v>
      </c>
      <c r="H9" s="90"/>
    </row>
    <row r="10" spans="1:8" ht="14.25" customHeight="1">
      <c r="A10" s="90"/>
      <c r="B10" s="521"/>
      <c r="C10" s="522"/>
      <c r="D10" s="311"/>
      <c r="E10" s="311"/>
      <c r="F10" s="523">
        <f aca="true" t="shared" si="0" ref="F10:F21">SUM(D10-E10)</f>
        <v>0</v>
      </c>
      <c r="G10" s="524"/>
      <c r="H10" s="90"/>
    </row>
    <row r="11" spans="1:8" ht="15">
      <c r="A11" s="90"/>
      <c r="B11" s="521"/>
      <c r="C11" s="522"/>
      <c r="D11" s="311"/>
      <c r="E11" s="311"/>
      <c r="F11" s="523">
        <f t="shared" si="0"/>
        <v>0</v>
      </c>
      <c r="G11" s="524"/>
      <c r="H11" s="90"/>
    </row>
    <row r="12" spans="1:8" ht="15">
      <c r="A12" s="90"/>
      <c r="B12" s="521"/>
      <c r="C12" s="522"/>
      <c r="D12" s="311"/>
      <c r="E12" s="311"/>
      <c r="F12" s="523">
        <f t="shared" si="0"/>
        <v>0</v>
      </c>
      <c r="G12" s="524"/>
      <c r="H12" s="90"/>
    </row>
    <row r="13" spans="1:8" ht="15">
      <c r="A13" s="90"/>
      <c r="B13" s="521"/>
      <c r="C13" s="522"/>
      <c r="D13" s="311"/>
      <c r="E13" s="311"/>
      <c r="F13" s="523">
        <f t="shared" si="0"/>
        <v>0</v>
      </c>
      <c r="G13" s="524"/>
      <c r="H13" s="90"/>
    </row>
    <row r="14" spans="1:8" ht="15">
      <c r="A14" s="90"/>
      <c r="B14" s="521"/>
      <c r="C14" s="522"/>
      <c r="D14" s="311"/>
      <c r="E14" s="311"/>
      <c r="F14" s="523">
        <f t="shared" si="0"/>
        <v>0</v>
      </c>
      <c r="G14" s="524"/>
      <c r="H14" s="90"/>
    </row>
    <row r="15" spans="1:8" ht="15">
      <c r="A15" s="90"/>
      <c r="B15" s="521"/>
      <c r="C15" s="522"/>
      <c r="D15" s="311"/>
      <c r="E15" s="311"/>
      <c r="F15" s="523">
        <f t="shared" si="0"/>
        <v>0</v>
      </c>
      <c r="G15" s="524"/>
      <c r="H15" s="90"/>
    </row>
    <row r="16" spans="1:8" ht="15">
      <c r="A16" s="90"/>
      <c r="B16" s="521"/>
      <c r="C16" s="522"/>
      <c r="D16" s="311"/>
      <c r="E16" s="311"/>
      <c r="F16" s="523">
        <f t="shared" si="0"/>
        <v>0</v>
      </c>
      <c r="G16" s="524"/>
      <c r="H16" s="90"/>
    </row>
    <row r="17" spans="1:8" ht="15">
      <c r="A17" s="90"/>
      <c r="B17" s="521"/>
      <c r="C17" s="522"/>
      <c r="D17" s="311"/>
      <c r="E17" s="311"/>
      <c r="F17" s="523">
        <f t="shared" si="0"/>
        <v>0</v>
      </c>
      <c r="G17" s="524"/>
      <c r="H17" s="90"/>
    </row>
    <row r="18" spans="1:8" ht="15">
      <c r="A18" s="90"/>
      <c r="B18" s="521"/>
      <c r="C18" s="522"/>
      <c r="D18" s="311"/>
      <c r="E18" s="311"/>
      <c r="F18" s="523">
        <f t="shared" si="0"/>
        <v>0</v>
      </c>
      <c r="G18" s="524"/>
      <c r="H18" s="90"/>
    </row>
    <row r="19" spans="1:8" ht="15">
      <c r="A19" s="90"/>
      <c r="B19" s="521"/>
      <c r="C19" s="522"/>
      <c r="D19" s="311"/>
      <c r="E19" s="311"/>
      <c r="F19" s="523">
        <f t="shared" si="0"/>
        <v>0</v>
      </c>
      <c r="G19" s="524"/>
      <c r="H19" s="90"/>
    </row>
    <row r="20" spans="1:8" ht="15">
      <c r="A20" s="90"/>
      <c r="B20" s="521"/>
      <c r="C20" s="522"/>
      <c r="D20" s="311"/>
      <c r="E20" s="311"/>
      <c r="F20" s="523">
        <f t="shared" si="0"/>
        <v>0</v>
      </c>
      <c r="G20" s="524"/>
      <c r="H20" s="90"/>
    </row>
    <row r="21" spans="1:8" ht="15">
      <c r="A21" s="90"/>
      <c r="B21" s="521"/>
      <c r="C21" s="522"/>
      <c r="D21" s="311"/>
      <c r="E21" s="311"/>
      <c r="F21" s="523">
        <f t="shared" si="0"/>
        <v>0</v>
      </c>
      <c r="G21" s="524"/>
      <c r="H21" s="90"/>
    </row>
    <row r="22" spans="1:8" ht="15">
      <c r="A22" s="90"/>
      <c r="B22" s="525" t="s">
        <v>596</v>
      </c>
      <c r="C22" s="526"/>
      <c r="D22" s="527">
        <f>SUM(D10:D21)</f>
        <v>0</v>
      </c>
      <c r="E22" s="527">
        <f>SUM(E10:E21)</f>
        <v>0</v>
      </c>
      <c r="F22" s="527">
        <f>SUM(F10:F21)</f>
        <v>0</v>
      </c>
      <c r="G22" s="528"/>
      <c r="H22" s="90"/>
    </row>
    <row r="23" spans="1:8" ht="15">
      <c r="A23" s="90"/>
      <c r="B23" s="1476" t="s">
        <v>177</v>
      </c>
      <c r="C23" s="1428"/>
      <c r="D23" s="1428"/>
      <c r="E23" s="1428"/>
      <c r="F23" s="1428"/>
      <c r="G23" s="1477"/>
      <c r="H23" s="90"/>
    </row>
    <row r="24" spans="1:8" ht="15">
      <c r="A24" s="90"/>
      <c r="B24" s="518" t="s">
        <v>513</v>
      </c>
      <c r="C24" s="519" t="s">
        <v>287</v>
      </c>
      <c r="D24" s="519" t="s">
        <v>514</v>
      </c>
      <c r="E24" s="519" t="s">
        <v>515</v>
      </c>
      <c r="F24" s="519" t="s">
        <v>369</v>
      </c>
      <c r="G24" s="520" t="s">
        <v>516</v>
      </c>
      <c r="H24" s="90"/>
    </row>
    <row r="25" spans="1:8" ht="15">
      <c r="A25" s="90"/>
      <c r="B25" s="521"/>
      <c r="C25" s="522"/>
      <c r="D25" s="311"/>
      <c r="E25" s="311"/>
      <c r="F25" s="523">
        <f aca="true" t="shared" si="1" ref="F25:F36">SUM(D25-E25)</f>
        <v>0</v>
      </c>
      <c r="G25" s="524"/>
      <c r="H25" s="90"/>
    </row>
    <row r="26" spans="1:8" ht="15">
      <c r="A26" s="90"/>
      <c r="B26" s="521"/>
      <c r="C26" s="522"/>
      <c r="D26" s="311"/>
      <c r="E26" s="311"/>
      <c r="F26" s="523">
        <f t="shared" si="1"/>
        <v>0</v>
      </c>
      <c r="G26" s="524"/>
      <c r="H26" s="90"/>
    </row>
    <row r="27" spans="1:8" ht="15">
      <c r="A27" s="90"/>
      <c r="B27" s="521"/>
      <c r="C27" s="522"/>
      <c r="D27" s="311"/>
      <c r="E27" s="311"/>
      <c r="F27" s="523">
        <f t="shared" si="1"/>
        <v>0</v>
      </c>
      <c r="G27" s="524"/>
      <c r="H27" s="90"/>
    </row>
    <row r="28" spans="1:8" ht="15">
      <c r="A28" s="90"/>
      <c r="B28" s="521"/>
      <c r="C28" s="522"/>
      <c r="D28" s="311"/>
      <c r="E28" s="311"/>
      <c r="F28" s="523">
        <f t="shared" si="1"/>
        <v>0</v>
      </c>
      <c r="G28" s="524"/>
      <c r="H28" s="90"/>
    </row>
    <row r="29" spans="1:8" ht="15">
      <c r="A29" s="90"/>
      <c r="B29" s="521"/>
      <c r="C29" s="522"/>
      <c r="D29" s="311"/>
      <c r="E29" s="311"/>
      <c r="F29" s="523">
        <f t="shared" si="1"/>
        <v>0</v>
      </c>
      <c r="G29" s="524"/>
      <c r="H29" s="90"/>
    </row>
    <row r="30" spans="1:8" ht="15">
      <c r="A30" s="90"/>
      <c r="B30" s="521"/>
      <c r="C30" s="522"/>
      <c r="D30" s="311"/>
      <c r="E30" s="311"/>
      <c r="F30" s="523">
        <f t="shared" si="1"/>
        <v>0</v>
      </c>
      <c r="G30" s="524"/>
      <c r="H30" s="90"/>
    </row>
    <row r="31" spans="1:8" ht="15">
      <c r="A31" s="90"/>
      <c r="B31" s="521"/>
      <c r="C31" s="522"/>
      <c r="D31" s="311"/>
      <c r="E31" s="311"/>
      <c r="F31" s="523">
        <f t="shared" si="1"/>
        <v>0</v>
      </c>
      <c r="G31" s="524"/>
      <c r="H31" s="90"/>
    </row>
    <row r="32" spans="1:8" ht="15">
      <c r="A32" s="90"/>
      <c r="B32" s="521"/>
      <c r="C32" s="522"/>
      <c r="D32" s="311"/>
      <c r="E32" s="311"/>
      <c r="F32" s="523">
        <f t="shared" si="1"/>
        <v>0</v>
      </c>
      <c r="G32" s="524"/>
      <c r="H32" s="90"/>
    </row>
    <row r="33" spans="1:8" ht="15">
      <c r="A33" s="90"/>
      <c r="B33" s="521"/>
      <c r="C33" s="522"/>
      <c r="D33" s="311"/>
      <c r="E33" s="311"/>
      <c r="F33" s="523">
        <f t="shared" si="1"/>
        <v>0</v>
      </c>
      <c r="G33" s="524"/>
      <c r="H33" s="90"/>
    </row>
    <row r="34" spans="1:8" ht="15">
      <c r="A34" s="90"/>
      <c r="B34" s="521"/>
      <c r="C34" s="522"/>
      <c r="D34" s="311"/>
      <c r="E34" s="311"/>
      <c r="F34" s="523">
        <f t="shared" si="1"/>
        <v>0</v>
      </c>
      <c r="G34" s="524"/>
      <c r="H34" s="90"/>
    </row>
    <row r="35" spans="1:8" ht="15">
      <c r="A35" s="90"/>
      <c r="B35" s="521"/>
      <c r="C35" s="522"/>
      <c r="D35" s="311"/>
      <c r="E35" s="311"/>
      <c r="F35" s="523">
        <f t="shared" si="1"/>
        <v>0</v>
      </c>
      <c r="G35" s="524"/>
      <c r="H35" s="90"/>
    </row>
    <row r="36" spans="1:8" ht="15">
      <c r="A36" s="90"/>
      <c r="B36" s="521"/>
      <c r="C36" s="522"/>
      <c r="D36" s="311"/>
      <c r="E36" s="311"/>
      <c r="F36" s="523">
        <f t="shared" si="1"/>
        <v>0</v>
      </c>
      <c r="G36" s="524"/>
      <c r="H36" s="90"/>
    </row>
    <row r="37" spans="1:8" ht="15">
      <c r="A37" s="90"/>
      <c r="B37" s="525" t="s">
        <v>596</v>
      </c>
      <c r="C37" s="526"/>
      <c r="D37" s="527">
        <f>SUM(D25:D36)</f>
        <v>0</v>
      </c>
      <c r="E37" s="527">
        <f>SUM(E25:E36)</f>
        <v>0</v>
      </c>
      <c r="F37" s="527">
        <f>SUM(F25:F36)</f>
        <v>0</v>
      </c>
      <c r="G37" s="529"/>
      <c r="H37" s="90"/>
    </row>
    <row r="38" spans="1:8" ht="15">
      <c r="A38" s="90"/>
      <c r="B38" s="530"/>
      <c r="C38" s="530"/>
      <c r="D38" s="530"/>
      <c r="E38" s="530"/>
      <c r="F38" s="530"/>
      <c r="G38" s="530"/>
      <c r="H38" s="90"/>
    </row>
    <row r="39" spans="1:8" ht="15">
      <c r="A39" s="90"/>
      <c r="B39" s="90"/>
      <c r="C39" s="90"/>
      <c r="D39" s="90"/>
      <c r="E39" s="90"/>
      <c r="F39" s="90"/>
      <c r="G39" s="90"/>
      <c r="H39" s="90"/>
    </row>
  </sheetData>
  <sheetProtection/>
  <mergeCells count="5">
    <mergeCell ref="B23:G23"/>
    <mergeCell ref="B2:E3"/>
    <mergeCell ref="B4:E5"/>
    <mergeCell ref="B7:G7"/>
    <mergeCell ref="B8:G8"/>
  </mergeCells>
  <printOptions/>
  <pageMargins left="0.5905511811023623" right="0" top="0.5905511811023623" bottom="0.5905511811023623" header="0.5118110236220472" footer="0.5118110236220472"/>
  <pageSetup fitToHeight="1" fitToWidth="1" horizontalDpi="600" verticalDpi="600" orientation="portrait" paperSize="9" scale="96" r:id="rId1"/>
</worksheet>
</file>

<file path=xl/worksheets/sheet60.xml><?xml version="1.0" encoding="utf-8"?>
<worksheet xmlns="http://schemas.openxmlformats.org/spreadsheetml/2006/main" xmlns:r="http://schemas.openxmlformats.org/officeDocument/2006/relationships">
  <sheetPr>
    <pageSetUpPr fitToPage="1"/>
  </sheetPr>
  <dimension ref="A1:F40"/>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4.8515625" style="23" customWidth="1"/>
    <col min="3" max="3" width="38.421875" style="23" customWidth="1"/>
    <col min="4" max="4" width="16.140625" style="23" customWidth="1"/>
    <col min="5" max="5" width="17.28125" style="23" customWidth="1"/>
    <col min="6" max="6" width="20.140625" style="23" customWidth="1"/>
    <col min="7" max="7" width="11.28125" style="23" customWidth="1"/>
    <col min="8" max="8" width="2.7109375" style="23" customWidth="1"/>
    <col min="9" max="16384" width="9.140625" style="23" customWidth="1"/>
  </cols>
  <sheetData>
    <row r="1" spans="1:6" ht="15.75" customHeight="1">
      <c r="A1" s="90"/>
      <c r="B1" s="90"/>
      <c r="C1" s="90"/>
      <c r="D1" s="90"/>
      <c r="E1" s="90"/>
      <c r="F1" s="135"/>
    </row>
    <row r="2" spans="1:6" ht="27.75" customHeight="1">
      <c r="A2" s="90"/>
      <c r="B2" s="1379" t="s">
        <v>336</v>
      </c>
      <c r="C2" s="1379"/>
      <c r="D2" s="1379"/>
      <c r="E2" s="350" t="s">
        <v>287</v>
      </c>
      <c r="F2" s="257"/>
    </row>
    <row r="3" spans="1:6" ht="22.5" customHeight="1">
      <c r="A3" s="90"/>
      <c r="B3" s="1379"/>
      <c r="C3" s="1379"/>
      <c r="D3" s="1379"/>
      <c r="E3" s="162" t="s">
        <v>130</v>
      </c>
      <c r="F3" s="85"/>
    </row>
    <row r="4" spans="1:6" ht="18" customHeight="1">
      <c r="A4" s="90"/>
      <c r="B4" s="1472" t="s">
        <v>272</v>
      </c>
      <c r="C4" s="1472"/>
      <c r="D4" s="1472"/>
      <c r="E4" s="162" t="s">
        <v>289</v>
      </c>
      <c r="F4" s="122">
        <v>1</v>
      </c>
    </row>
    <row r="5" spans="1:6" ht="16.5" customHeight="1">
      <c r="A5" s="90"/>
      <c r="B5" s="1472"/>
      <c r="C5" s="1472"/>
      <c r="D5" s="1472"/>
      <c r="E5" s="75" t="s">
        <v>917</v>
      </c>
      <c r="F5" s="123">
        <f ca="1">TODAY()</f>
        <v>42394</v>
      </c>
    </row>
    <row r="6" spans="1:6" ht="16.5" customHeight="1">
      <c r="A6" s="90"/>
      <c r="B6" s="344"/>
      <c r="C6" s="344"/>
      <c r="D6" s="89"/>
      <c r="E6" s="89"/>
      <c r="F6" s="517"/>
    </row>
    <row r="7" spans="1:6" ht="32.25" customHeight="1">
      <c r="A7" s="90"/>
      <c r="B7" s="1887" t="s">
        <v>602</v>
      </c>
      <c r="C7" s="1493"/>
      <c r="D7" s="1493"/>
      <c r="E7" s="1493"/>
      <c r="F7" s="1493"/>
    </row>
    <row r="8" spans="1:6" ht="15.75" customHeight="1">
      <c r="A8" s="90"/>
      <c r="B8" s="548" t="s">
        <v>630</v>
      </c>
      <c r="C8" s="109"/>
      <c r="D8" s="109"/>
      <c r="E8" s="109"/>
      <c r="F8" s="109"/>
    </row>
    <row r="9" spans="1:6" ht="15.75" customHeight="1">
      <c r="A9" s="90"/>
      <c r="B9" s="1494" t="s">
        <v>603</v>
      </c>
      <c r="C9" s="1495"/>
      <c r="D9" s="1488" t="s">
        <v>604</v>
      </c>
      <c r="E9" s="1488" t="s">
        <v>606</v>
      </c>
      <c r="F9" s="1500" t="s">
        <v>605</v>
      </c>
    </row>
    <row r="10" spans="1:6" ht="15.75" customHeight="1">
      <c r="A10" s="90"/>
      <c r="B10" s="1496"/>
      <c r="C10" s="1497"/>
      <c r="D10" s="1489"/>
      <c r="E10" s="1489"/>
      <c r="F10" s="1501"/>
    </row>
    <row r="11" spans="1:6" ht="15.75" customHeight="1">
      <c r="A11" s="90"/>
      <c r="B11" s="1498"/>
      <c r="C11" s="1499"/>
      <c r="D11" s="1490"/>
      <c r="E11" s="1490"/>
      <c r="F11" s="1502"/>
    </row>
    <row r="12" spans="1:6" ht="15.75" customHeight="1">
      <c r="A12" s="90"/>
      <c r="B12" s="1576" t="s">
        <v>727</v>
      </c>
      <c r="C12" s="1577"/>
      <c r="D12" s="79"/>
      <c r="E12" s="79"/>
      <c r="F12" s="151"/>
    </row>
    <row r="13" spans="1:6" ht="15.75" customHeight="1">
      <c r="A13" s="90"/>
      <c r="B13" s="1888"/>
      <c r="C13" s="1889"/>
      <c r="D13" s="81"/>
      <c r="E13" s="81"/>
      <c r="F13" s="116"/>
    </row>
    <row r="14" spans="1:6" ht="15.75" customHeight="1">
      <c r="A14" s="90"/>
      <c r="B14" s="1888"/>
      <c r="C14" s="1889"/>
      <c r="D14" s="81"/>
      <c r="E14" s="81"/>
      <c r="F14" s="116"/>
    </row>
    <row r="15" spans="1:6" ht="15.75" customHeight="1">
      <c r="A15" s="90"/>
      <c r="B15" s="1888"/>
      <c r="C15" s="1889"/>
      <c r="D15" s="81"/>
      <c r="E15" s="81"/>
      <c r="F15" s="116"/>
    </row>
    <row r="16" spans="1:6" ht="15.75" customHeight="1">
      <c r="A16" s="90"/>
      <c r="B16" s="1888"/>
      <c r="C16" s="1889"/>
      <c r="D16" s="81"/>
      <c r="E16" s="81"/>
      <c r="F16" s="116"/>
    </row>
    <row r="17" spans="1:6" ht="15.75" customHeight="1">
      <c r="A17" s="90"/>
      <c r="B17" s="1888"/>
      <c r="C17" s="1889"/>
      <c r="D17" s="81"/>
      <c r="E17" s="81"/>
      <c r="F17" s="116"/>
    </row>
    <row r="18" spans="1:6" ht="15.75" customHeight="1">
      <c r="A18" s="90"/>
      <c r="B18" s="1888"/>
      <c r="C18" s="1889"/>
      <c r="D18" s="81"/>
      <c r="E18" s="81"/>
      <c r="F18" s="116"/>
    </row>
    <row r="19" spans="1:6" ht="15.75" customHeight="1">
      <c r="A19" s="90"/>
      <c r="B19" s="1888"/>
      <c r="C19" s="1889"/>
      <c r="D19" s="81"/>
      <c r="E19" s="81"/>
      <c r="F19" s="116"/>
    </row>
    <row r="20" spans="1:6" ht="15.75" customHeight="1">
      <c r="A20" s="90"/>
      <c r="B20" s="1888"/>
      <c r="C20" s="1889"/>
      <c r="D20" s="81"/>
      <c r="E20" s="81"/>
      <c r="F20" s="116"/>
    </row>
    <row r="21" spans="1:6" ht="15.75" customHeight="1">
      <c r="A21" s="90"/>
      <c r="B21" s="1888"/>
      <c r="C21" s="1889"/>
      <c r="D21" s="81"/>
      <c r="E21" s="81"/>
      <c r="F21" s="116"/>
    </row>
    <row r="22" spans="1:6" ht="15.75" customHeight="1">
      <c r="A22" s="90"/>
      <c r="B22" s="1888"/>
      <c r="C22" s="1889"/>
      <c r="D22" s="81"/>
      <c r="E22" s="81"/>
      <c r="F22" s="116"/>
    </row>
    <row r="23" spans="1:6" ht="15.75" customHeight="1">
      <c r="A23" s="90"/>
      <c r="B23" s="1888"/>
      <c r="C23" s="1889"/>
      <c r="D23" s="81"/>
      <c r="E23" s="81"/>
      <c r="F23" s="116"/>
    </row>
    <row r="24" spans="1:6" ht="15.75" customHeight="1">
      <c r="A24" s="90"/>
      <c r="B24" s="1892" t="s">
        <v>728</v>
      </c>
      <c r="C24" s="1893"/>
      <c r="D24" s="81"/>
      <c r="E24" s="81"/>
      <c r="F24" s="116"/>
    </row>
    <row r="25" spans="1:6" ht="15.75" customHeight="1">
      <c r="A25" s="90"/>
      <c r="B25" s="1888"/>
      <c r="C25" s="1889"/>
      <c r="D25" s="81"/>
      <c r="E25" s="81"/>
      <c r="F25" s="116"/>
    </row>
    <row r="26" spans="1:6" ht="15.75" customHeight="1">
      <c r="A26" s="90"/>
      <c r="B26" s="1888"/>
      <c r="C26" s="1889"/>
      <c r="D26" s="81"/>
      <c r="E26" s="81"/>
      <c r="F26" s="116"/>
    </row>
    <row r="27" spans="1:6" ht="15.75" customHeight="1">
      <c r="A27" s="90"/>
      <c r="B27" s="1888"/>
      <c r="C27" s="1889"/>
      <c r="D27" s="81"/>
      <c r="E27" s="81"/>
      <c r="F27" s="116"/>
    </row>
    <row r="28" spans="1:6" ht="15.75" customHeight="1">
      <c r="A28" s="90"/>
      <c r="B28" s="1888"/>
      <c r="C28" s="1889"/>
      <c r="D28" s="81"/>
      <c r="E28" s="81"/>
      <c r="F28" s="116"/>
    </row>
    <row r="29" spans="1:6" ht="15.75" customHeight="1">
      <c r="A29" s="90"/>
      <c r="B29" s="1888"/>
      <c r="C29" s="1889"/>
      <c r="D29" s="81"/>
      <c r="E29" s="81"/>
      <c r="F29" s="116"/>
    </row>
    <row r="30" spans="1:6" ht="15.75" customHeight="1">
      <c r="A30" s="90"/>
      <c r="B30" s="1888"/>
      <c r="C30" s="1889"/>
      <c r="D30" s="81"/>
      <c r="E30" s="81"/>
      <c r="F30" s="116"/>
    </row>
    <row r="31" spans="1:6" ht="15.75" customHeight="1">
      <c r="A31" s="90"/>
      <c r="B31" s="1888"/>
      <c r="C31" s="1889"/>
      <c r="D31" s="81"/>
      <c r="E31" s="81"/>
      <c r="F31" s="116"/>
    </row>
    <row r="32" spans="1:6" ht="15.75" customHeight="1">
      <c r="A32" s="90"/>
      <c r="B32" s="1888"/>
      <c r="C32" s="1889"/>
      <c r="D32" s="81"/>
      <c r="E32" s="81"/>
      <c r="F32" s="116"/>
    </row>
    <row r="33" spans="1:6" ht="15.75" customHeight="1">
      <c r="A33" s="90"/>
      <c r="B33" s="1888"/>
      <c r="C33" s="1889"/>
      <c r="D33" s="81"/>
      <c r="E33" s="81"/>
      <c r="F33" s="116"/>
    </row>
    <row r="34" spans="1:6" ht="15.75" customHeight="1">
      <c r="A34" s="90"/>
      <c r="B34" s="1888"/>
      <c r="C34" s="1889"/>
      <c r="D34" s="81"/>
      <c r="E34" s="81"/>
      <c r="F34" s="116"/>
    </row>
    <row r="35" spans="1:6" ht="15.75" customHeight="1">
      <c r="A35" s="90"/>
      <c r="B35" s="1890"/>
      <c r="C35" s="1891"/>
      <c r="D35" s="171"/>
      <c r="E35" s="171"/>
      <c r="F35" s="261"/>
    </row>
    <row r="36" spans="1:6" ht="15.75" customHeight="1">
      <c r="A36" s="90"/>
      <c r="B36" s="118"/>
      <c r="C36" s="513" t="s">
        <v>300</v>
      </c>
      <c r="D36" s="145">
        <f>SUM(D12:D35)</f>
        <v>0</v>
      </c>
      <c r="E36" s="145">
        <f>SUM(E12:E35)</f>
        <v>0</v>
      </c>
      <c r="F36" s="145">
        <f>SUM(F12:F35)</f>
        <v>0</v>
      </c>
    </row>
    <row r="37" spans="1:6" ht="15.75" customHeight="1">
      <c r="A37" s="90"/>
      <c r="B37" s="89"/>
      <c r="C37" s="514" t="s">
        <v>514</v>
      </c>
      <c r="D37" s="174"/>
      <c r="E37" s="174"/>
      <c r="F37" s="174"/>
    </row>
    <row r="38" spans="1:6" ht="15.75" customHeight="1">
      <c r="A38" s="90"/>
      <c r="B38" s="89"/>
      <c r="C38" s="514" t="s">
        <v>619</v>
      </c>
      <c r="D38" s="145">
        <f>D36-D37</f>
        <v>0</v>
      </c>
      <c r="E38" s="145">
        <f>E36-E37</f>
        <v>0</v>
      </c>
      <c r="F38" s="145">
        <f>F36-F37</f>
        <v>0</v>
      </c>
    </row>
    <row r="39" spans="1:6" ht="15.75" customHeight="1">
      <c r="A39" s="90"/>
      <c r="B39" s="89"/>
      <c r="C39" s="89"/>
      <c r="D39" s="89"/>
      <c r="E39" s="89"/>
      <c r="F39" s="118"/>
    </row>
    <row r="40" spans="1:6" ht="15.75" customHeight="1">
      <c r="A40" s="90"/>
      <c r="B40" s="90"/>
      <c r="C40" s="90"/>
      <c r="D40" s="90"/>
      <c r="E40" s="90"/>
      <c r="F40" s="90"/>
    </row>
  </sheetData>
  <sheetProtection/>
  <mergeCells count="31">
    <mergeCell ref="B35:C35"/>
    <mergeCell ref="B24:C24"/>
    <mergeCell ref="B25:C25"/>
    <mergeCell ref="B26:C26"/>
    <mergeCell ref="B27:C27"/>
    <mergeCell ref="B28:C28"/>
    <mergeCell ref="B29:C29"/>
    <mergeCell ref="B30:C30"/>
    <mergeCell ref="B31:C31"/>
    <mergeCell ref="B34:C34"/>
    <mergeCell ref="B13:C13"/>
    <mergeCell ref="B14:C14"/>
    <mergeCell ref="B15:C15"/>
    <mergeCell ref="B16:C16"/>
    <mergeCell ref="B17:C17"/>
    <mergeCell ref="B23:C23"/>
    <mergeCell ref="B33:C33"/>
    <mergeCell ref="B20:C20"/>
    <mergeCell ref="B21:C21"/>
    <mergeCell ref="B22:C22"/>
    <mergeCell ref="B18:C18"/>
    <mergeCell ref="B19:C19"/>
    <mergeCell ref="B32:C32"/>
    <mergeCell ref="B12:C12"/>
    <mergeCell ref="D9:D11"/>
    <mergeCell ref="E9:E11"/>
    <mergeCell ref="B2:D3"/>
    <mergeCell ref="B4:D5"/>
    <mergeCell ref="B7:F7"/>
    <mergeCell ref="B9:C11"/>
    <mergeCell ref="F9:F11"/>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9" r:id="rId1"/>
</worksheet>
</file>

<file path=xl/worksheets/sheet61.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F20" sqref="F20"/>
    </sheetView>
  </sheetViews>
  <sheetFormatPr defaultColWidth="9.140625" defaultRowHeight="15.75" customHeight="1"/>
  <cols>
    <col min="1" max="1" width="2.28125" style="23" customWidth="1"/>
    <col min="2" max="2" width="4.140625" style="23" customWidth="1"/>
    <col min="3" max="3" width="33.28125" style="23" customWidth="1"/>
    <col min="4" max="4" width="14.00390625" style="23" customWidth="1"/>
    <col min="5" max="5" width="12.8515625" style="23" customWidth="1"/>
    <col min="6" max="6" width="21.00390625" style="23" customWidth="1"/>
    <col min="7" max="7" width="13.7109375" style="23" customWidth="1"/>
    <col min="8" max="8" width="2.7109375" style="23" customWidth="1"/>
    <col min="9" max="16384" width="9.140625" style="23" customWidth="1"/>
  </cols>
  <sheetData>
    <row r="1" spans="1:7" ht="15.75" customHeight="1">
      <c r="A1" s="90"/>
      <c r="B1" s="90"/>
      <c r="C1" s="90"/>
      <c r="D1" s="90"/>
      <c r="E1" s="90"/>
      <c r="F1" s="255"/>
      <c r="G1" s="90"/>
    </row>
    <row r="2" spans="1:7" ht="27.75" customHeight="1">
      <c r="A2" s="90"/>
      <c r="B2" s="1379" t="s">
        <v>336</v>
      </c>
      <c r="C2" s="1379"/>
      <c r="D2" s="1379"/>
      <c r="E2" s="1379"/>
      <c r="F2" s="350" t="s">
        <v>287</v>
      </c>
      <c r="G2" s="257"/>
    </row>
    <row r="3" spans="1:7" ht="22.5" customHeight="1">
      <c r="A3" s="90"/>
      <c r="B3" s="1379"/>
      <c r="C3" s="1379"/>
      <c r="D3" s="1379"/>
      <c r="E3" s="1379"/>
      <c r="F3" s="162" t="s">
        <v>130</v>
      </c>
      <c r="G3" s="85"/>
    </row>
    <row r="4" spans="1:7" ht="16.5" customHeight="1">
      <c r="A4" s="90"/>
      <c r="B4" s="1472" t="s">
        <v>283</v>
      </c>
      <c r="C4" s="1472"/>
      <c r="D4" s="1472"/>
      <c r="E4" s="1472"/>
      <c r="F4" s="162" t="s">
        <v>289</v>
      </c>
      <c r="G4" s="122">
        <v>2</v>
      </c>
    </row>
    <row r="5" spans="1:7" ht="16.5" customHeight="1">
      <c r="A5" s="90"/>
      <c r="B5" s="1472"/>
      <c r="C5" s="1472"/>
      <c r="D5" s="1472"/>
      <c r="E5" s="1472"/>
      <c r="F5" s="75" t="s">
        <v>917</v>
      </c>
      <c r="G5" s="123">
        <f ca="1">TODAY()</f>
        <v>42394</v>
      </c>
    </row>
    <row r="6" spans="1:7" ht="16.5" customHeight="1">
      <c r="A6" s="90"/>
      <c r="B6" s="344"/>
      <c r="C6" s="344"/>
      <c r="D6" s="344"/>
      <c r="E6" s="89"/>
      <c r="F6" s="842"/>
      <c r="G6" s="90"/>
    </row>
    <row r="7" spans="1:7" ht="16.5" customHeight="1">
      <c r="A7" s="90"/>
      <c r="B7" s="1366" t="s">
        <v>729</v>
      </c>
      <c r="C7" s="1366"/>
      <c r="D7" s="1366"/>
      <c r="E7" s="1366" t="s">
        <v>730</v>
      </c>
      <c r="F7" s="1366"/>
      <c r="G7" s="1366"/>
    </row>
    <row r="8" spans="1:7" ht="15.75" customHeight="1">
      <c r="A8" s="90"/>
      <c r="B8" s="1894" t="s">
        <v>731</v>
      </c>
      <c r="C8" s="1894"/>
      <c r="D8" s="1894"/>
      <c r="E8" s="1894"/>
      <c r="F8" s="1894"/>
      <c r="G8" s="1894"/>
    </row>
    <row r="9" spans="1:7" ht="15.75" customHeight="1">
      <c r="A9" s="90"/>
      <c r="B9" s="89"/>
      <c r="C9" s="89"/>
      <c r="D9" s="89"/>
      <c r="E9" s="89"/>
      <c r="F9" s="89"/>
      <c r="G9" s="89"/>
    </row>
    <row r="10" spans="1:7" ht="15.75" customHeight="1">
      <c r="A10" s="90"/>
      <c r="B10" s="90"/>
      <c r="C10" s="90"/>
      <c r="D10" s="90"/>
      <c r="E10" s="90"/>
      <c r="F10" s="90"/>
      <c r="G10" s="90"/>
    </row>
    <row r="11" spans="2:7" ht="15.75" customHeight="1">
      <c r="B11" s="1481" t="s">
        <v>601</v>
      </c>
      <c r="C11" s="1503"/>
      <c r="D11" s="1503"/>
      <c r="E11" s="1503"/>
      <c r="F11" s="1503"/>
      <c r="G11" s="1504"/>
    </row>
    <row r="12" spans="2:7" ht="15.75" customHeight="1">
      <c r="B12" s="118"/>
      <c r="C12" s="118" t="s">
        <v>485</v>
      </c>
      <c r="D12" s="118"/>
      <c r="E12" s="118"/>
      <c r="F12" s="272"/>
      <c r="G12" s="118"/>
    </row>
    <row r="13" spans="2:7" ht="15.75" customHeight="1">
      <c r="B13" s="89"/>
      <c r="C13" s="89" t="s">
        <v>486</v>
      </c>
      <c r="D13" s="106"/>
      <c r="E13" s="89"/>
      <c r="F13" s="564"/>
      <c r="G13" s="89"/>
    </row>
    <row r="14" spans="2:7" ht="15.75" customHeight="1">
      <c r="B14" s="89"/>
      <c r="C14" s="89"/>
      <c r="D14" s="89"/>
      <c r="E14" s="89"/>
      <c r="F14" s="1507">
        <f>IF(F13=0,F12,F12*F13)</f>
        <v>0</v>
      </c>
      <c r="G14" s="89"/>
    </row>
    <row r="15" spans="2:7" ht="15.75" customHeight="1">
      <c r="B15" s="89"/>
      <c r="C15" s="89" t="s">
        <v>487</v>
      </c>
      <c r="D15" s="89"/>
      <c r="E15" s="106" t="s">
        <v>488</v>
      </c>
      <c r="F15" s="1508" t="e">
        <f>IF(E15=0,D15,E15*D15)</f>
        <v>#VALUE!</v>
      </c>
      <c r="G15" s="89"/>
    </row>
    <row r="16" spans="2:7" ht="15.75" customHeight="1">
      <c r="B16" s="89"/>
      <c r="C16" s="89"/>
      <c r="D16" s="89"/>
      <c r="E16" s="89"/>
      <c r="F16" s="563"/>
      <c r="G16" s="89"/>
    </row>
    <row r="17" spans="2:7" ht="15.75" customHeight="1">
      <c r="B17" s="1481" t="s">
        <v>1017</v>
      </c>
      <c r="C17" s="1503"/>
      <c r="D17" s="1503"/>
      <c r="E17" s="1503"/>
      <c r="F17" s="1503"/>
      <c r="G17" s="1504"/>
    </row>
    <row r="18" spans="2:7" ht="15.75" customHeight="1">
      <c r="B18" s="89"/>
      <c r="C18" s="89" t="s">
        <v>489</v>
      </c>
      <c r="D18" s="89"/>
      <c r="E18" s="89"/>
      <c r="F18" s="1032"/>
      <c r="G18" s="89"/>
    </row>
    <row r="19" spans="2:7" ht="15.75" customHeight="1">
      <c r="B19" s="89"/>
      <c r="C19" s="89" t="s">
        <v>490</v>
      </c>
      <c r="D19" s="89"/>
      <c r="E19" s="106" t="s">
        <v>491</v>
      </c>
      <c r="F19" s="565"/>
      <c r="G19" s="89"/>
    </row>
    <row r="20" spans="2:7" ht="15.75" customHeight="1">
      <c r="B20" s="89"/>
      <c r="C20" s="89"/>
      <c r="D20" s="89"/>
      <c r="E20" s="89"/>
      <c r="F20" s="563"/>
      <c r="G20" s="89"/>
    </row>
    <row r="21" spans="2:7" ht="15.75" customHeight="1">
      <c r="B21" s="1481" t="s">
        <v>1018</v>
      </c>
      <c r="C21" s="1503"/>
      <c r="D21" s="1503"/>
      <c r="E21" s="1503"/>
      <c r="F21" s="1503"/>
      <c r="G21" s="1504"/>
    </row>
    <row r="22" spans="2:7" ht="15.75" customHeight="1">
      <c r="B22" s="89"/>
      <c r="C22" s="89" t="s">
        <v>492</v>
      </c>
      <c r="D22" s="89"/>
      <c r="E22" s="106" t="s">
        <v>493</v>
      </c>
      <c r="F22" s="429"/>
      <c r="G22" s="89"/>
    </row>
    <row r="23" spans="2:7" ht="15.75" customHeight="1">
      <c r="B23" s="89"/>
      <c r="C23" s="89"/>
      <c r="D23" s="89"/>
      <c r="E23" s="89"/>
      <c r="F23" s="1505">
        <f>+F14*F19/360*F22</f>
        <v>0</v>
      </c>
      <c r="G23" s="89"/>
    </row>
    <row r="24" spans="2:7" ht="15.75" customHeight="1" thickBot="1">
      <c r="B24" s="89"/>
      <c r="C24" s="89" t="s">
        <v>494</v>
      </c>
      <c r="D24" s="89"/>
      <c r="E24" s="89"/>
      <c r="F24" s="1506"/>
      <c r="G24" s="89"/>
    </row>
    <row r="25" ht="15.75" customHeight="1" thickTop="1"/>
    <row r="26" spans="1:7" ht="15.75" customHeight="1">
      <c r="A26" s="1541" t="s">
        <v>1019</v>
      </c>
      <c r="B26" s="1542"/>
      <c r="C26" s="1542"/>
      <c r="D26" s="1542"/>
      <c r="E26" s="1542"/>
      <c r="F26" s="1542"/>
      <c r="G26" s="1543"/>
    </row>
    <row r="27" spans="1:7" ht="15.75" customHeight="1">
      <c r="A27" s="118"/>
      <c r="B27" s="1544" t="s">
        <v>732</v>
      </c>
      <c r="C27" s="1544"/>
      <c r="D27" s="1544"/>
      <c r="E27" s="118"/>
      <c r="F27" s="1015"/>
      <c r="G27" s="118"/>
    </row>
    <row r="28" spans="1:7" ht="15.75" customHeight="1">
      <c r="A28" s="89"/>
      <c r="B28" s="1458" t="s">
        <v>733</v>
      </c>
      <c r="C28" s="1458"/>
      <c r="D28" s="1458"/>
      <c r="E28" s="89"/>
      <c r="F28" s="563"/>
      <c r="G28" s="89"/>
    </row>
    <row r="29" spans="1:7" ht="15.75" customHeight="1">
      <c r="A29" s="89"/>
      <c r="B29" s="1458" t="s">
        <v>734</v>
      </c>
      <c r="C29" s="1458"/>
      <c r="D29" s="1458"/>
      <c r="E29" s="89"/>
      <c r="F29" s="563"/>
      <c r="G29" s="89"/>
    </row>
    <row r="30" spans="1:7" ht="15.75" customHeight="1" thickBot="1">
      <c r="A30" s="89"/>
      <c r="B30" s="1458" t="s">
        <v>735</v>
      </c>
      <c r="C30" s="1458"/>
      <c r="D30" s="1458"/>
      <c r="E30" s="89"/>
      <c r="F30" s="1016">
        <f>SUM((F27*-1)+F28+F29)</f>
        <v>0</v>
      </c>
      <c r="G30" s="89"/>
    </row>
    <row r="31" spans="1:7" ht="15.75" customHeight="1">
      <c r="A31" s="89"/>
      <c r="B31" s="89"/>
      <c r="C31" s="89"/>
      <c r="D31" s="89"/>
      <c r="E31" s="89"/>
      <c r="F31" s="89"/>
      <c r="G31" s="89"/>
    </row>
    <row r="32" spans="1:7" ht="15.75" customHeight="1">
      <c r="A32" s="90"/>
      <c r="B32" s="90"/>
      <c r="C32" s="90"/>
      <c r="D32" s="90"/>
      <c r="E32" s="90"/>
      <c r="F32" s="90"/>
      <c r="G32" s="90"/>
    </row>
  </sheetData>
  <sheetProtection/>
  <mergeCells count="15">
    <mergeCell ref="B8:G8"/>
    <mergeCell ref="B2:E3"/>
    <mergeCell ref="B4:E5"/>
    <mergeCell ref="B7:D7"/>
    <mergeCell ref="E7:G7"/>
    <mergeCell ref="B29:D29"/>
    <mergeCell ref="B30:D30"/>
    <mergeCell ref="B11:G11"/>
    <mergeCell ref="F14:F15"/>
    <mergeCell ref="B17:G17"/>
    <mergeCell ref="B21:G21"/>
    <mergeCell ref="F23:F24"/>
    <mergeCell ref="A26:G26"/>
    <mergeCell ref="B27:D27"/>
    <mergeCell ref="B28:D28"/>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7" r:id="rId1"/>
</worksheet>
</file>

<file path=xl/worksheets/sheet62.xml><?xml version="1.0" encoding="utf-8"?>
<worksheet xmlns="http://schemas.openxmlformats.org/spreadsheetml/2006/main" xmlns:r="http://schemas.openxmlformats.org/officeDocument/2006/relationships">
  <sheetPr>
    <pageSetUpPr fitToPage="1"/>
  </sheetPr>
  <dimension ref="A1:H60"/>
  <sheetViews>
    <sheetView showGridLines="0" zoomScalePageLayoutView="0" workbookViewId="0" topLeftCell="A1">
      <selection activeCell="A1" sqref="A1"/>
    </sheetView>
  </sheetViews>
  <sheetFormatPr defaultColWidth="9.140625" defaultRowHeight="15.75" customHeight="1"/>
  <cols>
    <col min="1" max="1" width="2.421875" style="23" customWidth="1"/>
    <col min="2" max="2" width="23.28125" style="23" customWidth="1"/>
    <col min="3" max="3" width="15.140625" style="23" customWidth="1"/>
    <col min="4" max="4" width="17.57421875" style="23" customWidth="1"/>
    <col min="5" max="5" width="19.140625" style="23" customWidth="1"/>
    <col min="6" max="6" width="22.7109375" style="23" customWidth="1"/>
    <col min="7" max="8" width="11.28125" style="23" customWidth="1"/>
    <col min="9" max="9" width="8.8515625" style="23" customWidth="1"/>
    <col min="10" max="10" width="8.140625" style="23" customWidth="1"/>
    <col min="11" max="11" width="2.7109375" style="23" customWidth="1"/>
    <col min="12" max="16384" width="9.140625" style="23" customWidth="1"/>
  </cols>
  <sheetData>
    <row r="1" spans="1:7" ht="15.75" customHeight="1">
      <c r="A1" s="90"/>
      <c r="B1" s="90"/>
      <c r="C1" s="90"/>
      <c r="D1" s="90"/>
      <c r="E1" s="255"/>
      <c r="F1" s="90"/>
      <c r="G1" s="90"/>
    </row>
    <row r="2" spans="1:7" ht="27.75" customHeight="1">
      <c r="A2" s="90"/>
      <c r="B2" s="1379" t="s">
        <v>336</v>
      </c>
      <c r="C2" s="1379"/>
      <c r="D2" s="1379"/>
      <c r="E2" s="350" t="s">
        <v>287</v>
      </c>
      <c r="F2" s="257"/>
      <c r="G2" s="90"/>
    </row>
    <row r="3" spans="1:7" ht="22.5" customHeight="1">
      <c r="A3" s="90"/>
      <c r="B3" s="1379"/>
      <c r="C3" s="1379"/>
      <c r="D3" s="1379"/>
      <c r="E3" s="162" t="s">
        <v>130</v>
      </c>
      <c r="F3" s="85"/>
      <c r="G3" s="90"/>
    </row>
    <row r="4" spans="1:7" ht="16.5" customHeight="1">
      <c r="A4" s="90"/>
      <c r="B4" s="1420" t="s">
        <v>739</v>
      </c>
      <c r="C4" s="1420"/>
      <c r="D4" s="1420"/>
      <c r="E4" s="162" t="s">
        <v>289</v>
      </c>
      <c r="F4" s="122">
        <v>1</v>
      </c>
      <c r="G4" s="90"/>
    </row>
    <row r="5" spans="1:7" ht="16.5" customHeight="1">
      <c r="A5" s="90"/>
      <c r="B5" s="1420" t="s">
        <v>628</v>
      </c>
      <c r="C5" s="1420"/>
      <c r="D5" s="1420"/>
      <c r="E5" s="75" t="s">
        <v>917</v>
      </c>
      <c r="F5" s="123">
        <f ca="1">TODAY()</f>
        <v>42394</v>
      </c>
      <c r="G5" s="90"/>
    </row>
    <row r="6" spans="1:7" ht="16.5" customHeight="1">
      <c r="A6" s="90"/>
      <c r="B6" s="344"/>
      <c r="C6" s="344"/>
      <c r="D6" s="344"/>
      <c r="E6" s="344"/>
      <c r="F6" s="344"/>
      <c r="G6" s="89"/>
    </row>
    <row r="7" spans="1:7" ht="35.25" customHeight="1">
      <c r="A7" s="90"/>
      <c r="B7" s="1895" t="s">
        <v>962</v>
      </c>
      <c r="C7" s="1895"/>
      <c r="D7" s="1895"/>
      <c r="E7" s="1895"/>
      <c r="F7" s="1895"/>
      <c r="G7" s="89"/>
    </row>
    <row r="8" spans="1:7" ht="15.75" customHeight="1">
      <c r="A8" s="90"/>
      <c r="B8" s="608" t="s">
        <v>506</v>
      </c>
      <c r="C8" s="1894"/>
      <c r="D8" s="1894"/>
      <c r="E8" s="1894"/>
      <c r="F8" s="1894"/>
      <c r="G8" s="326"/>
    </row>
    <row r="9" spans="1:7" s="39" customFormat="1" ht="15.75" customHeight="1">
      <c r="A9" s="258"/>
      <c r="B9" s="1612" t="s">
        <v>1008</v>
      </c>
      <c r="C9" s="1488" t="s">
        <v>997</v>
      </c>
      <c r="D9" s="1488" t="s">
        <v>998</v>
      </c>
      <c r="E9" s="1488" t="s">
        <v>999</v>
      </c>
      <c r="F9" s="1500" t="s">
        <v>1000</v>
      </c>
      <c r="G9" s="258"/>
    </row>
    <row r="10" spans="1:7" s="39" customFormat="1" ht="15.75" customHeight="1">
      <c r="A10" s="258"/>
      <c r="B10" s="1896"/>
      <c r="C10" s="1489"/>
      <c r="D10" s="1489"/>
      <c r="E10" s="1489"/>
      <c r="F10" s="1501"/>
      <c r="G10" s="258"/>
    </row>
    <row r="11" spans="1:7" s="39" customFormat="1" ht="15.75" customHeight="1">
      <c r="A11" s="258"/>
      <c r="B11" s="1896"/>
      <c r="C11" s="1489"/>
      <c r="D11" s="1489"/>
      <c r="E11" s="1489"/>
      <c r="F11" s="1501"/>
      <c r="G11" s="258"/>
    </row>
    <row r="12" spans="1:7" s="39" customFormat="1" ht="15.75" customHeight="1">
      <c r="A12" s="258"/>
      <c r="B12" s="1613"/>
      <c r="C12" s="1490"/>
      <c r="D12" s="1490"/>
      <c r="E12" s="1490"/>
      <c r="F12" s="1502"/>
      <c r="G12" s="258"/>
    </row>
    <row r="13" spans="1:7" ht="15.75" customHeight="1">
      <c r="A13" s="90"/>
      <c r="B13" s="167"/>
      <c r="C13" s="79"/>
      <c r="D13" s="510"/>
      <c r="E13" s="570">
        <f aca="true" t="shared" si="0" ref="E13:E31">IF(D13=0,C13,D13*C13)</f>
        <v>0</v>
      </c>
      <c r="F13" s="151"/>
      <c r="G13" s="90"/>
    </row>
    <row r="14" spans="1:7" ht="15.75" customHeight="1">
      <c r="A14" s="90"/>
      <c r="B14" s="169"/>
      <c r="C14" s="81"/>
      <c r="D14" s="511"/>
      <c r="E14" s="84">
        <f t="shared" si="0"/>
        <v>0</v>
      </c>
      <c r="F14" s="116"/>
      <c r="G14" s="90"/>
    </row>
    <row r="15" spans="1:7" ht="15.75" customHeight="1">
      <c r="A15" s="90"/>
      <c r="B15" s="169"/>
      <c r="C15" s="81"/>
      <c r="D15" s="511"/>
      <c r="E15" s="84">
        <f t="shared" si="0"/>
        <v>0</v>
      </c>
      <c r="F15" s="116"/>
      <c r="G15" s="90"/>
    </row>
    <row r="16" spans="1:7" ht="15.75" customHeight="1">
      <c r="A16" s="90"/>
      <c r="B16" s="169"/>
      <c r="C16" s="81"/>
      <c r="D16" s="511"/>
      <c r="E16" s="84">
        <f t="shared" si="0"/>
        <v>0</v>
      </c>
      <c r="F16" s="116"/>
      <c r="G16" s="90"/>
    </row>
    <row r="17" spans="1:7" ht="15.75" customHeight="1">
      <c r="A17" s="90"/>
      <c r="B17" s="169"/>
      <c r="C17" s="81"/>
      <c r="D17" s="511"/>
      <c r="E17" s="84">
        <f t="shared" si="0"/>
        <v>0</v>
      </c>
      <c r="F17" s="116"/>
      <c r="G17" s="90"/>
    </row>
    <row r="18" spans="1:7" ht="15.75" customHeight="1">
      <c r="A18" s="90"/>
      <c r="B18" s="169"/>
      <c r="C18" s="81"/>
      <c r="D18" s="511"/>
      <c r="E18" s="84">
        <f t="shared" si="0"/>
        <v>0</v>
      </c>
      <c r="F18" s="116"/>
      <c r="G18" s="90"/>
    </row>
    <row r="19" spans="1:7" ht="15.75" customHeight="1">
      <c r="A19" s="90"/>
      <c r="B19" s="169"/>
      <c r="C19" s="81"/>
      <c r="D19" s="511"/>
      <c r="E19" s="84">
        <f t="shared" si="0"/>
        <v>0</v>
      </c>
      <c r="F19" s="116"/>
      <c r="G19" s="90"/>
    </row>
    <row r="20" spans="1:7" ht="15.75" customHeight="1">
      <c r="A20" s="90"/>
      <c r="B20" s="169"/>
      <c r="C20" s="81"/>
      <c r="D20" s="511"/>
      <c r="E20" s="84">
        <f t="shared" si="0"/>
        <v>0</v>
      </c>
      <c r="F20" s="116"/>
      <c r="G20" s="90"/>
    </row>
    <row r="21" spans="1:7" ht="15.75" customHeight="1">
      <c r="A21" s="90"/>
      <c r="B21" s="169"/>
      <c r="C21" s="81"/>
      <c r="D21" s="511"/>
      <c r="E21" s="84">
        <f t="shared" si="0"/>
        <v>0</v>
      </c>
      <c r="F21" s="116"/>
      <c r="G21" s="90"/>
    </row>
    <row r="22" spans="1:7" ht="15.75" customHeight="1">
      <c r="A22" s="90"/>
      <c r="B22" s="169"/>
      <c r="C22" s="81"/>
      <c r="D22" s="511"/>
      <c r="E22" s="84">
        <f t="shared" si="0"/>
        <v>0</v>
      </c>
      <c r="F22" s="116"/>
      <c r="G22" s="90"/>
    </row>
    <row r="23" spans="1:7" ht="15.75" customHeight="1">
      <c r="A23" s="90"/>
      <c r="B23" s="169"/>
      <c r="C23" s="81"/>
      <c r="D23" s="511"/>
      <c r="E23" s="84">
        <f t="shared" si="0"/>
        <v>0</v>
      </c>
      <c r="F23" s="116"/>
      <c r="G23" s="90"/>
    </row>
    <row r="24" spans="1:7" ht="15.75" customHeight="1">
      <c r="A24" s="90"/>
      <c r="B24" s="169"/>
      <c r="C24" s="81"/>
      <c r="D24" s="511"/>
      <c r="E24" s="84">
        <f t="shared" si="0"/>
        <v>0</v>
      </c>
      <c r="F24" s="116"/>
      <c r="G24" s="90"/>
    </row>
    <row r="25" spans="1:7" ht="15.75" customHeight="1">
      <c r="A25" s="90"/>
      <c r="B25" s="169"/>
      <c r="C25" s="81"/>
      <c r="D25" s="511"/>
      <c r="E25" s="84">
        <f t="shared" si="0"/>
        <v>0</v>
      </c>
      <c r="F25" s="116"/>
      <c r="G25" s="90"/>
    </row>
    <row r="26" spans="1:7" ht="15.75" customHeight="1">
      <c r="A26" s="90"/>
      <c r="B26" s="169"/>
      <c r="C26" s="81"/>
      <c r="D26" s="511"/>
      <c r="E26" s="84">
        <f t="shared" si="0"/>
        <v>0</v>
      </c>
      <c r="F26" s="116"/>
      <c r="G26" s="90"/>
    </row>
    <row r="27" spans="1:7" ht="15.75" customHeight="1">
      <c r="A27" s="90"/>
      <c r="B27" s="169"/>
      <c r="C27" s="81"/>
      <c r="D27" s="511"/>
      <c r="E27" s="84">
        <f t="shared" si="0"/>
        <v>0</v>
      </c>
      <c r="F27" s="116"/>
      <c r="G27" s="90"/>
    </row>
    <row r="28" spans="1:7" ht="15.75" customHeight="1">
      <c r="A28" s="90"/>
      <c r="B28" s="169"/>
      <c r="C28" s="81"/>
      <c r="D28" s="511"/>
      <c r="E28" s="84">
        <f t="shared" si="0"/>
        <v>0</v>
      </c>
      <c r="F28" s="116"/>
      <c r="G28" s="90"/>
    </row>
    <row r="29" spans="1:7" ht="15.75" customHeight="1">
      <c r="A29" s="90"/>
      <c r="B29" s="169"/>
      <c r="C29" s="81"/>
      <c r="D29" s="511"/>
      <c r="E29" s="84">
        <f t="shared" si="0"/>
        <v>0</v>
      </c>
      <c r="F29" s="116"/>
      <c r="G29" s="90"/>
    </row>
    <row r="30" spans="1:7" ht="15.75" customHeight="1">
      <c r="A30" s="90"/>
      <c r="B30" s="169"/>
      <c r="C30" s="81"/>
      <c r="D30" s="511"/>
      <c r="E30" s="84">
        <f t="shared" si="0"/>
        <v>0</v>
      </c>
      <c r="F30" s="116"/>
      <c r="G30" s="90"/>
    </row>
    <row r="31" spans="1:7" ht="15.75" customHeight="1">
      <c r="A31" s="90"/>
      <c r="B31" s="170"/>
      <c r="C31" s="171"/>
      <c r="D31" s="512"/>
      <c r="E31" s="160">
        <f t="shared" si="0"/>
        <v>0</v>
      </c>
      <c r="F31" s="261"/>
      <c r="G31" s="90"/>
    </row>
    <row r="32" spans="1:7" ht="15.75" customHeight="1">
      <c r="A32" s="90"/>
      <c r="B32" s="267"/>
      <c r="C32" s="118"/>
      <c r="D32" s="513" t="s">
        <v>345</v>
      </c>
      <c r="E32" s="145">
        <f>SUM(E13:E31)</f>
        <v>0</v>
      </c>
      <c r="F32" s="145">
        <f>SUM(F13:F31)</f>
        <v>0</v>
      </c>
      <c r="G32" s="90"/>
    </row>
    <row r="33" spans="1:8" ht="15.75" customHeight="1">
      <c r="A33" s="90"/>
      <c r="B33" s="400"/>
      <c r="C33" s="843"/>
      <c r="D33" s="632" t="s">
        <v>508</v>
      </c>
      <c r="E33" s="174"/>
      <c r="F33" s="174"/>
      <c r="G33" s="90"/>
      <c r="H33" s="24"/>
    </row>
    <row r="34" spans="1:8" ht="15.75" customHeight="1">
      <c r="A34" s="90"/>
      <c r="B34" s="89"/>
      <c r="C34" s="843"/>
      <c r="D34" s="632" t="s">
        <v>740</v>
      </c>
      <c r="E34" s="145">
        <f>E32-E33</f>
        <v>0</v>
      </c>
      <c r="F34" s="145">
        <f>F32-F33</f>
        <v>0</v>
      </c>
      <c r="G34" s="90"/>
      <c r="H34" s="24"/>
    </row>
    <row r="35" spans="1:7" ht="15.75" customHeight="1">
      <c r="A35" s="90"/>
      <c r="B35" s="89"/>
      <c r="C35" s="843"/>
      <c r="D35" s="89"/>
      <c r="E35" s="89"/>
      <c r="F35" s="89"/>
      <c r="G35" s="90"/>
    </row>
    <row r="36" spans="1:7" ht="15.75" customHeight="1">
      <c r="A36" s="90"/>
      <c r="B36" s="90"/>
      <c r="C36" s="90"/>
      <c r="D36" s="577"/>
      <c r="E36" s="90"/>
      <c r="F36" s="90"/>
      <c r="G36" s="90"/>
    </row>
    <row r="37" spans="1:7" ht="15.75" customHeight="1">
      <c r="A37" s="90"/>
      <c r="B37" s="90"/>
      <c r="C37" s="90"/>
      <c r="D37" s="577"/>
      <c r="E37" s="90"/>
      <c r="F37" s="90"/>
      <c r="G37" s="90"/>
    </row>
    <row r="38" spans="1:7" ht="15.75" customHeight="1">
      <c r="A38" s="90"/>
      <c r="B38" s="90"/>
      <c r="C38" s="90"/>
      <c r="D38" s="577"/>
      <c r="E38" s="90"/>
      <c r="F38" s="90"/>
      <c r="G38" s="90"/>
    </row>
    <row r="39" ht="15.75" customHeight="1">
      <c r="D39" s="54"/>
    </row>
    <row r="40" ht="15.75" customHeight="1">
      <c r="D40" s="54"/>
    </row>
    <row r="41" ht="15.75" customHeight="1">
      <c r="C41" s="54"/>
    </row>
    <row r="42" ht="15.75" customHeight="1">
      <c r="C42" s="54"/>
    </row>
    <row r="43" ht="15.75" customHeight="1">
      <c r="C43" s="54"/>
    </row>
    <row r="44" ht="15.75" customHeight="1">
      <c r="C44" s="54"/>
    </row>
    <row r="45" spans="1:5" ht="15.75" customHeight="1">
      <c r="A45" s="46"/>
      <c r="B45" s="46"/>
      <c r="C45" s="55"/>
      <c r="D45" s="46"/>
      <c r="E45" s="46"/>
    </row>
    <row r="46" ht="15.75" customHeight="1">
      <c r="C46" s="54"/>
    </row>
    <row r="47" ht="15.75" customHeight="1">
      <c r="C47" s="54"/>
    </row>
    <row r="48" ht="15.75" customHeight="1">
      <c r="C48" s="54"/>
    </row>
    <row r="49" ht="15.75" customHeight="1">
      <c r="C49" s="54"/>
    </row>
    <row r="50" ht="15.75" customHeight="1">
      <c r="C50" s="54"/>
    </row>
    <row r="51" ht="15.75" customHeight="1">
      <c r="C51" s="54"/>
    </row>
    <row r="52" ht="15.75" customHeight="1">
      <c r="C52" s="54"/>
    </row>
    <row r="53" ht="15.75" customHeight="1">
      <c r="C53" s="54"/>
    </row>
    <row r="54" ht="15.75" customHeight="1">
      <c r="C54" s="54"/>
    </row>
    <row r="55" ht="15.75" customHeight="1">
      <c r="C55" s="54"/>
    </row>
    <row r="56" ht="15.75" customHeight="1">
      <c r="C56" s="54"/>
    </row>
    <row r="57" ht="15.75" customHeight="1">
      <c r="C57" s="54"/>
    </row>
    <row r="58" ht="15.75" customHeight="1">
      <c r="C58" s="54"/>
    </row>
    <row r="59" ht="15.75" customHeight="1">
      <c r="C59" s="54"/>
    </row>
    <row r="60" ht="15.75" customHeight="1">
      <c r="C60" s="54"/>
    </row>
  </sheetData>
  <sheetProtection/>
  <mergeCells count="10">
    <mergeCell ref="C8:F8"/>
    <mergeCell ref="B2:D3"/>
    <mergeCell ref="B4:D4"/>
    <mergeCell ref="B5:D5"/>
    <mergeCell ref="B7:F7"/>
    <mergeCell ref="F9:F12"/>
    <mergeCell ref="B9:B12"/>
    <mergeCell ref="C9:C12"/>
    <mergeCell ref="D9:D12"/>
    <mergeCell ref="E9:E12"/>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8" r:id="rId1"/>
</worksheet>
</file>

<file path=xl/worksheets/sheet63.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9.8515625" style="23" customWidth="1"/>
    <col min="3" max="3" width="9.7109375" style="23" customWidth="1"/>
    <col min="4" max="4" width="12.00390625" style="23" customWidth="1"/>
    <col min="5" max="6" width="14.28125" style="23" customWidth="1"/>
    <col min="7" max="7" width="13.28125" style="23" customWidth="1"/>
    <col min="8" max="8" width="20.7109375" style="23" customWidth="1"/>
    <col min="9" max="9" width="2.7109375" style="23" customWidth="1"/>
    <col min="10" max="16384" width="9.140625" style="23" customWidth="1"/>
  </cols>
  <sheetData>
    <row r="1" spans="1:8" ht="15.75" customHeight="1">
      <c r="A1" s="90"/>
      <c r="B1" s="90"/>
      <c r="C1" s="90"/>
      <c r="D1" s="90"/>
      <c r="E1" s="90"/>
      <c r="F1" s="90"/>
      <c r="G1" s="90"/>
      <c r="H1" s="90"/>
    </row>
    <row r="2" spans="1:8" ht="27.75" customHeight="1">
      <c r="A2" s="90"/>
      <c r="B2" s="1379" t="s">
        <v>336</v>
      </c>
      <c r="C2" s="1379"/>
      <c r="D2" s="1379"/>
      <c r="E2" s="1379"/>
      <c r="F2" s="1379"/>
      <c r="G2" s="350" t="s">
        <v>287</v>
      </c>
      <c r="H2" s="257"/>
    </row>
    <row r="3" spans="1:8" ht="22.5" customHeight="1">
      <c r="A3" s="90"/>
      <c r="B3" s="1379"/>
      <c r="C3" s="1379"/>
      <c r="D3" s="1379"/>
      <c r="E3" s="1379"/>
      <c r="F3" s="1379"/>
      <c r="G3" s="162" t="s">
        <v>130</v>
      </c>
      <c r="H3" s="85"/>
    </row>
    <row r="4" spans="1:8" ht="16.5" customHeight="1">
      <c r="A4" s="90"/>
      <c r="B4" s="1472" t="s">
        <v>741</v>
      </c>
      <c r="C4" s="1472"/>
      <c r="D4" s="1472"/>
      <c r="E4" s="1472"/>
      <c r="F4" s="1472"/>
      <c r="G4" s="162" t="s">
        <v>289</v>
      </c>
      <c r="H4" s="120">
        <v>1</v>
      </c>
    </row>
    <row r="5" spans="1:8" ht="16.5" customHeight="1">
      <c r="A5" s="90"/>
      <c r="B5" s="1420" t="s">
        <v>750</v>
      </c>
      <c r="C5" s="1420"/>
      <c r="D5" s="1420"/>
      <c r="E5" s="1420"/>
      <c r="F5" s="1420"/>
      <c r="G5" s="75" t="s">
        <v>917</v>
      </c>
      <c r="H5" s="123">
        <f ca="1">TODAY()</f>
        <v>42394</v>
      </c>
    </row>
    <row r="6" spans="1:8" ht="13.5" customHeight="1">
      <c r="A6" s="90"/>
      <c r="B6" s="90"/>
      <c r="C6" s="90"/>
      <c r="D6" s="90"/>
      <c r="E6" s="90"/>
      <c r="F6" s="90"/>
      <c r="G6" s="90"/>
      <c r="H6" s="90"/>
    </row>
    <row r="7" spans="1:8" ht="13.5" customHeight="1">
      <c r="A7" s="90"/>
      <c r="B7" s="1894" t="s">
        <v>743</v>
      </c>
      <c r="C7" s="1894"/>
      <c r="D7" s="537" t="s">
        <v>963</v>
      </c>
      <c r="E7" s="1894" t="s">
        <v>964</v>
      </c>
      <c r="F7" s="1894"/>
      <c r="G7" s="245" t="s">
        <v>292</v>
      </c>
      <c r="H7" s="245"/>
    </row>
    <row r="8" spans="1:8" ht="15" customHeight="1">
      <c r="A8" s="90"/>
      <c r="B8" s="1899" t="s">
        <v>339</v>
      </c>
      <c r="C8" s="1428"/>
      <c r="D8" s="1428"/>
      <c r="E8" s="1428"/>
      <c r="F8" s="1428"/>
      <c r="G8" s="1428"/>
      <c r="H8" s="1477"/>
    </row>
    <row r="9" spans="1:8" ht="13.5" customHeight="1">
      <c r="A9" s="90"/>
      <c r="B9" s="137" t="s">
        <v>323</v>
      </c>
      <c r="C9" s="138"/>
      <c r="D9" s="844"/>
      <c r="E9" s="845"/>
      <c r="F9" s="845"/>
      <c r="G9" s="538"/>
      <c r="H9" s="362"/>
    </row>
    <row r="10" spans="1:8" ht="15" customHeight="1">
      <c r="A10" s="90"/>
      <c r="B10" s="1897" t="s">
        <v>751</v>
      </c>
      <c r="C10" s="1898"/>
      <c r="D10" s="1898"/>
      <c r="E10" s="1898"/>
      <c r="F10" s="1898"/>
      <c r="G10" s="539"/>
      <c r="H10" s="488"/>
    </row>
    <row r="11" spans="1:8" ht="13.5" customHeight="1">
      <c r="A11" s="90"/>
      <c r="B11" s="1900" t="s">
        <v>358</v>
      </c>
      <c r="C11" s="1901"/>
      <c r="D11" s="1902" t="s">
        <v>296</v>
      </c>
      <c r="E11" s="1902"/>
      <c r="F11" s="1902"/>
      <c r="G11" s="539"/>
      <c r="H11" s="488"/>
    </row>
    <row r="12" spans="1:8" ht="13.5" customHeight="1">
      <c r="A12" s="90"/>
      <c r="B12" s="141" t="s">
        <v>359</v>
      </c>
      <c r="C12" s="846" t="s">
        <v>295</v>
      </c>
      <c r="D12" s="1902"/>
      <c r="E12" s="1902"/>
      <c r="F12" s="1902"/>
      <c r="G12" s="847" t="s">
        <v>297</v>
      </c>
      <c r="H12" s="488"/>
    </row>
    <row r="13" spans="1:8" ht="13.5" customHeight="1">
      <c r="A13" s="90"/>
      <c r="B13" s="169"/>
      <c r="C13" s="369"/>
      <c r="D13" s="1903"/>
      <c r="E13" s="1903"/>
      <c r="F13" s="1903"/>
      <c r="G13" s="81"/>
      <c r="H13" s="366"/>
    </row>
    <row r="14" spans="1:8" ht="13.5" customHeight="1">
      <c r="A14" s="90"/>
      <c r="B14" s="169"/>
      <c r="C14" s="369"/>
      <c r="D14" s="1903"/>
      <c r="E14" s="1903"/>
      <c r="F14" s="1903"/>
      <c r="G14" s="81"/>
      <c r="H14" s="366"/>
    </row>
    <row r="15" spans="1:8" ht="13.5" customHeight="1">
      <c r="A15" s="90"/>
      <c r="B15" s="169"/>
      <c r="C15" s="369"/>
      <c r="D15" s="1903"/>
      <c r="E15" s="1903"/>
      <c r="F15" s="1903"/>
      <c r="G15" s="81"/>
      <c r="H15" s="366"/>
    </row>
    <row r="16" spans="1:8" ht="13.5" customHeight="1">
      <c r="A16" s="90"/>
      <c r="B16" s="169"/>
      <c r="C16" s="369"/>
      <c r="D16" s="1903"/>
      <c r="E16" s="1903"/>
      <c r="F16" s="1903"/>
      <c r="G16" s="81"/>
      <c r="H16" s="366"/>
    </row>
    <row r="17" spans="1:8" ht="13.5" customHeight="1">
      <c r="A17" s="90"/>
      <c r="B17" s="169"/>
      <c r="C17" s="369"/>
      <c r="D17" s="1904" t="s">
        <v>340</v>
      </c>
      <c r="E17" s="1904"/>
      <c r="F17" s="1904"/>
      <c r="G17" s="81"/>
      <c r="H17" s="310">
        <f>-SUM(G13:G17)</f>
        <v>0</v>
      </c>
    </row>
    <row r="18" spans="1:8" ht="13.5" customHeight="1">
      <c r="A18" s="90"/>
      <c r="B18" s="848"/>
      <c r="C18" s="134"/>
      <c r="D18" s="134"/>
      <c r="E18" s="134"/>
      <c r="F18" s="134"/>
      <c r="G18" s="849"/>
      <c r="H18" s="850"/>
    </row>
    <row r="19" spans="1:8" ht="15" customHeight="1">
      <c r="A19" s="90"/>
      <c r="B19" s="1897" t="s">
        <v>752</v>
      </c>
      <c r="C19" s="1898"/>
      <c r="D19" s="1898"/>
      <c r="E19" s="1898"/>
      <c r="F19" s="1898"/>
      <c r="G19" s="539"/>
      <c r="H19" s="488"/>
    </row>
    <row r="20" spans="1:8" ht="13.5" customHeight="1">
      <c r="A20" s="90"/>
      <c r="B20" s="1900" t="s">
        <v>293</v>
      </c>
      <c r="C20" s="1901"/>
      <c r="D20" s="1902" t="s">
        <v>296</v>
      </c>
      <c r="E20" s="1902"/>
      <c r="F20" s="1902"/>
      <c r="G20" s="539"/>
      <c r="H20" s="488"/>
    </row>
    <row r="21" spans="1:8" ht="13.5" customHeight="1">
      <c r="A21" s="90"/>
      <c r="B21" s="141" t="s">
        <v>361</v>
      </c>
      <c r="C21" s="846" t="s">
        <v>295</v>
      </c>
      <c r="D21" s="1902"/>
      <c r="E21" s="1902"/>
      <c r="F21" s="1902"/>
      <c r="G21" s="847" t="s">
        <v>297</v>
      </c>
      <c r="H21" s="488"/>
    </row>
    <row r="22" spans="1:8" ht="13.5" customHeight="1">
      <c r="A22" s="90"/>
      <c r="B22" s="169"/>
      <c r="C22" s="369"/>
      <c r="D22" s="1903"/>
      <c r="E22" s="1903"/>
      <c r="F22" s="1903"/>
      <c r="G22" s="81"/>
      <c r="H22" s="488"/>
    </row>
    <row r="23" spans="1:8" ht="13.5" customHeight="1">
      <c r="A23" s="90"/>
      <c r="B23" s="169"/>
      <c r="C23" s="369"/>
      <c r="D23" s="1903"/>
      <c r="E23" s="1903"/>
      <c r="F23" s="1903"/>
      <c r="G23" s="81"/>
      <c r="H23" s="488"/>
    </row>
    <row r="24" spans="1:8" ht="13.5" customHeight="1">
      <c r="A24" s="90"/>
      <c r="B24" s="169"/>
      <c r="C24" s="369"/>
      <c r="D24" s="1903"/>
      <c r="E24" s="1903"/>
      <c r="F24" s="1903"/>
      <c r="G24" s="81"/>
      <c r="H24" s="488"/>
    </row>
    <row r="25" spans="1:8" ht="13.5" customHeight="1">
      <c r="A25" s="90"/>
      <c r="B25" s="169"/>
      <c r="C25" s="369"/>
      <c r="D25" s="1903"/>
      <c r="E25" s="1903"/>
      <c r="F25" s="1903"/>
      <c r="G25" s="81"/>
      <c r="H25" s="488"/>
    </row>
    <row r="26" spans="1:8" ht="13.5" customHeight="1">
      <c r="A26" s="90"/>
      <c r="B26" s="169"/>
      <c r="C26" s="369"/>
      <c r="D26" s="1904" t="s">
        <v>340</v>
      </c>
      <c r="E26" s="1904"/>
      <c r="F26" s="1904"/>
      <c r="G26" s="81"/>
      <c r="H26" s="310">
        <f>SUM(G22:G26)</f>
        <v>0</v>
      </c>
    </row>
    <row r="27" spans="1:8" ht="13.5" customHeight="1">
      <c r="A27" s="90"/>
      <c r="B27" s="848"/>
      <c r="C27" s="134"/>
      <c r="D27" s="134"/>
      <c r="E27" s="134"/>
      <c r="F27" s="134"/>
      <c r="G27" s="849"/>
      <c r="H27" s="850"/>
    </row>
    <row r="28" spans="1:8" ht="15" customHeight="1">
      <c r="A28" s="90"/>
      <c r="B28" s="1897" t="s">
        <v>753</v>
      </c>
      <c r="C28" s="1898"/>
      <c r="D28" s="1898"/>
      <c r="E28" s="1898"/>
      <c r="F28" s="1898"/>
      <c r="G28" s="539"/>
      <c r="H28" s="488"/>
    </row>
    <row r="29" spans="1:8" ht="13.5" customHeight="1">
      <c r="A29" s="90"/>
      <c r="B29" s="1900" t="s">
        <v>364</v>
      </c>
      <c r="C29" s="1901"/>
      <c r="D29" s="1906"/>
      <c r="E29" s="1906"/>
      <c r="F29" s="1906"/>
      <c r="G29" s="539"/>
      <c r="H29" s="488"/>
    </row>
    <row r="30" spans="1:8" ht="13.5" customHeight="1">
      <c r="A30" s="90"/>
      <c r="B30" s="141" t="s">
        <v>359</v>
      </c>
      <c r="C30" s="846" t="s">
        <v>295</v>
      </c>
      <c r="D30" s="1905" t="s">
        <v>296</v>
      </c>
      <c r="E30" s="1905"/>
      <c r="F30" s="1905"/>
      <c r="G30" s="847" t="s">
        <v>297</v>
      </c>
      <c r="H30" s="488"/>
    </row>
    <row r="31" spans="1:8" ht="13.5" customHeight="1">
      <c r="A31" s="90"/>
      <c r="B31" s="169"/>
      <c r="C31" s="369"/>
      <c r="D31" s="1599"/>
      <c r="E31" s="1599"/>
      <c r="F31" s="1599"/>
      <c r="G31" s="81"/>
      <c r="H31" s="488"/>
    </row>
    <row r="32" spans="1:8" ht="13.5" customHeight="1">
      <c r="A32" s="90"/>
      <c r="B32" s="169"/>
      <c r="C32" s="369"/>
      <c r="D32" s="1599"/>
      <c r="E32" s="1599"/>
      <c r="F32" s="1599"/>
      <c r="G32" s="81"/>
      <c r="H32" s="488"/>
    </row>
    <row r="33" spans="1:8" ht="13.5" customHeight="1">
      <c r="A33" s="90"/>
      <c r="B33" s="169"/>
      <c r="C33" s="369"/>
      <c r="D33" s="1599"/>
      <c r="E33" s="1599"/>
      <c r="F33" s="1599"/>
      <c r="G33" s="81"/>
      <c r="H33" s="488"/>
    </row>
    <row r="34" spans="1:8" ht="13.5" customHeight="1">
      <c r="A34" s="90"/>
      <c r="B34" s="169"/>
      <c r="C34" s="369"/>
      <c r="D34" s="1599"/>
      <c r="E34" s="1599"/>
      <c r="F34" s="1599"/>
      <c r="G34" s="81"/>
      <c r="H34" s="488"/>
    </row>
    <row r="35" spans="1:8" ht="13.5" customHeight="1">
      <c r="A35" s="90"/>
      <c r="B35" s="169"/>
      <c r="C35" s="369"/>
      <c r="D35" s="1907" t="s">
        <v>340</v>
      </c>
      <c r="E35" s="1907"/>
      <c r="F35" s="1907"/>
      <c r="G35" s="81"/>
      <c r="H35" s="310">
        <f>SUM(G31:G35)</f>
        <v>0</v>
      </c>
    </row>
    <row r="36" spans="1:8" ht="13.5" customHeight="1">
      <c r="A36" s="90"/>
      <c r="B36" s="848"/>
      <c r="C36" s="134"/>
      <c r="D36" s="157"/>
      <c r="E36" s="157"/>
      <c r="F36" s="157"/>
      <c r="G36" s="849"/>
      <c r="H36" s="850"/>
    </row>
    <row r="37" spans="1:8" ht="15" customHeight="1">
      <c r="A37" s="90"/>
      <c r="B37" s="1484" t="s">
        <v>754</v>
      </c>
      <c r="C37" s="1485"/>
      <c r="D37" s="1485"/>
      <c r="E37" s="1485"/>
      <c r="F37" s="1485"/>
      <c r="G37" s="539"/>
      <c r="H37" s="488"/>
    </row>
    <row r="38" spans="1:8" ht="13.5" customHeight="1">
      <c r="A38" s="90"/>
      <c r="B38" s="1900" t="s">
        <v>293</v>
      </c>
      <c r="C38" s="1901"/>
      <c r="D38" s="1906"/>
      <c r="E38" s="1906"/>
      <c r="F38" s="1906"/>
      <c r="G38" s="539"/>
      <c r="H38" s="488"/>
    </row>
    <row r="39" spans="1:8" ht="13.5" customHeight="1">
      <c r="A39" s="90"/>
      <c r="B39" s="141" t="s">
        <v>366</v>
      </c>
      <c r="C39" s="846" t="s">
        <v>295</v>
      </c>
      <c r="D39" s="1905" t="s">
        <v>296</v>
      </c>
      <c r="E39" s="1905"/>
      <c r="F39" s="1905"/>
      <c r="G39" s="847" t="s">
        <v>297</v>
      </c>
      <c r="H39" s="488"/>
    </row>
    <row r="40" spans="1:8" ht="13.5" customHeight="1">
      <c r="A40" s="90"/>
      <c r="B40" s="169"/>
      <c r="C40" s="369"/>
      <c r="D40" s="1599"/>
      <c r="E40" s="1599"/>
      <c r="F40" s="1599"/>
      <c r="G40" s="81"/>
      <c r="H40" s="488"/>
    </row>
    <row r="41" spans="1:8" ht="13.5" customHeight="1">
      <c r="A41" s="90"/>
      <c r="B41" s="169"/>
      <c r="C41" s="369"/>
      <c r="D41" s="1599"/>
      <c r="E41" s="1599"/>
      <c r="F41" s="1599"/>
      <c r="G41" s="81"/>
      <c r="H41" s="488"/>
    </row>
    <row r="42" spans="1:8" ht="13.5" customHeight="1">
      <c r="A42" s="90"/>
      <c r="B42" s="169"/>
      <c r="C42" s="369"/>
      <c r="D42" s="1599"/>
      <c r="E42" s="1599"/>
      <c r="F42" s="1599"/>
      <c r="G42" s="81"/>
      <c r="H42" s="488"/>
    </row>
    <row r="43" spans="1:8" ht="13.5" customHeight="1">
      <c r="A43" s="90"/>
      <c r="B43" s="169"/>
      <c r="C43" s="369"/>
      <c r="D43" s="1599"/>
      <c r="E43" s="1599"/>
      <c r="F43" s="1599"/>
      <c r="G43" s="81"/>
      <c r="H43" s="488"/>
    </row>
    <row r="44" spans="1:8" ht="13.5" customHeight="1">
      <c r="A44" s="90"/>
      <c r="B44" s="169"/>
      <c r="C44" s="369"/>
      <c r="D44" s="1907" t="s">
        <v>340</v>
      </c>
      <c r="E44" s="1907"/>
      <c r="F44" s="1907"/>
      <c r="G44" s="81"/>
      <c r="H44" s="310">
        <f>-SUM(G40:G44)</f>
        <v>0</v>
      </c>
    </row>
    <row r="45" spans="1:8" ht="13.5" customHeight="1">
      <c r="A45" s="90"/>
      <c r="B45" s="851"/>
      <c r="C45" s="852"/>
      <c r="D45" s="852"/>
      <c r="E45" s="852"/>
      <c r="F45" s="849"/>
      <c r="G45" s="853" t="s">
        <v>300</v>
      </c>
      <c r="H45" s="381">
        <f>H8+H17+H26+H35+H44</f>
        <v>0</v>
      </c>
    </row>
    <row r="46" spans="1:8" ht="13.5" customHeight="1">
      <c r="A46" s="90"/>
      <c r="B46" s="854"/>
      <c r="C46" s="541"/>
      <c r="D46" s="541"/>
      <c r="E46" s="541"/>
      <c r="F46" s="542"/>
      <c r="G46" s="847" t="s">
        <v>301</v>
      </c>
      <c r="H46" s="543"/>
    </row>
    <row r="47" spans="1:8" ht="15" customHeight="1">
      <c r="A47" s="90"/>
      <c r="B47" s="1890" t="s">
        <v>749</v>
      </c>
      <c r="C47" s="1891"/>
      <c r="D47" s="1891"/>
      <c r="E47" s="1891"/>
      <c r="F47" s="1891"/>
      <c r="G47" s="388" t="s">
        <v>303</v>
      </c>
      <c r="H47" s="545">
        <f>IF(H46=0,H45,H46*H45)</f>
        <v>0</v>
      </c>
    </row>
    <row r="48" spans="1:8" ht="13.5" customHeight="1">
      <c r="A48" s="90"/>
      <c r="B48" s="247"/>
      <c r="C48" s="247"/>
      <c r="D48" s="89"/>
      <c r="E48" s="89"/>
      <c r="F48" s="89"/>
      <c r="G48" s="89"/>
      <c r="H48" s="89"/>
    </row>
    <row r="49" spans="1:8" ht="13.5" customHeight="1">
      <c r="A49" s="90"/>
      <c r="B49" s="90"/>
      <c r="C49" s="90"/>
      <c r="D49" s="90"/>
      <c r="E49" s="90"/>
      <c r="F49" s="90"/>
      <c r="G49" s="90"/>
      <c r="H49" s="90"/>
    </row>
    <row r="50" spans="1:8" ht="13.5" customHeight="1">
      <c r="A50" s="90"/>
      <c r="B50" s="89"/>
      <c r="C50" s="89"/>
      <c r="D50" s="89"/>
      <c r="E50" s="89"/>
      <c r="F50" s="89"/>
      <c r="G50" s="89"/>
      <c r="H50" s="89"/>
    </row>
    <row r="51" spans="1:8" ht="13.5" customHeight="1">
      <c r="A51" s="90"/>
      <c r="B51" s="89"/>
      <c r="C51" s="89"/>
      <c r="D51" s="89"/>
      <c r="E51" s="89"/>
      <c r="F51" s="89"/>
      <c r="G51" s="89"/>
      <c r="H51" s="89"/>
    </row>
    <row r="52" spans="1:8" ht="13.5" customHeight="1">
      <c r="A52" s="90"/>
      <c r="B52" s="89"/>
      <c r="C52" s="89"/>
      <c r="D52" s="89"/>
      <c r="E52" s="89"/>
      <c r="F52" s="89"/>
      <c r="G52" s="89"/>
      <c r="H52" s="89"/>
    </row>
    <row r="53" spans="1:10" ht="13.5" customHeight="1">
      <c r="A53" s="90"/>
      <c r="B53" s="89"/>
      <c r="C53" s="89"/>
      <c r="D53" s="89"/>
      <c r="E53" s="89"/>
      <c r="F53" s="89"/>
      <c r="G53" s="89"/>
      <c r="H53" s="89"/>
      <c r="I53" s="24"/>
      <c r="J53" s="24"/>
    </row>
    <row r="54" spans="1:8" ht="13.5" customHeight="1">
      <c r="A54" s="90"/>
      <c r="B54" s="89"/>
      <c r="C54" s="89"/>
      <c r="D54" s="401"/>
      <c r="E54" s="401"/>
      <c r="F54" s="401"/>
      <c r="G54" s="89"/>
      <c r="H54" s="89"/>
    </row>
    <row r="55" spans="1:8" ht="13.5" customHeight="1">
      <c r="A55" s="90"/>
      <c r="B55" s="90"/>
      <c r="C55" s="90"/>
      <c r="D55" s="90"/>
      <c r="E55" s="90"/>
      <c r="F55" s="90"/>
      <c r="G55" s="90"/>
      <c r="H55" s="90"/>
    </row>
    <row r="56" spans="1:8" ht="13.5" customHeight="1">
      <c r="A56" s="90"/>
      <c r="B56" s="90"/>
      <c r="C56" s="90"/>
      <c r="D56" s="90"/>
      <c r="E56" s="90"/>
      <c r="F56" s="90"/>
      <c r="G56" s="90"/>
      <c r="H56" s="90"/>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41">
    <mergeCell ref="B47:F47"/>
    <mergeCell ref="B38:C38"/>
    <mergeCell ref="D38:F38"/>
    <mergeCell ref="D39:F39"/>
    <mergeCell ref="D42:F42"/>
    <mergeCell ref="D32:F32"/>
    <mergeCell ref="D35:F35"/>
    <mergeCell ref="D43:F43"/>
    <mergeCell ref="D44:F44"/>
    <mergeCell ref="D41:F41"/>
    <mergeCell ref="D14:F14"/>
    <mergeCell ref="B19:F19"/>
    <mergeCell ref="D25:F25"/>
    <mergeCell ref="D26:F26"/>
    <mergeCell ref="D30:F30"/>
    <mergeCell ref="D29:F29"/>
    <mergeCell ref="B20:C20"/>
    <mergeCell ref="D20:F21"/>
    <mergeCell ref="B37:F37"/>
    <mergeCell ref="D22:F22"/>
    <mergeCell ref="D23:F23"/>
    <mergeCell ref="D24:F24"/>
    <mergeCell ref="D40:F40"/>
    <mergeCell ref="D34:F34"/>
    <mergeCell ref="B11:C11"/>
    <mergeCell ref="D33:F33"/>
    <mergeCell ref="D11:F12"/>
    <mergeCell ref="D13:F13"/>
    <mergeCell ref="B28:F28"/>
    <mergeCell ref="B29:C29"/>
    <mergeCell ref="D15:F15"/>
    <mergeCell ref="D16:F16"/>
    <mergeCell ref="D17:F17"/>
    <mergeCell ref="D31:F31"/>
    <mergeCell ref="B2:F3"/>
    <mergeCell ref="B4:F4"/>
    <mergeCell ref="B5:F5"/>
    <mergeCell ref="B7:C7"/>
    <mergeCell ref="E7:F7"/>
    <mergeCell ref="B10:F10"/>
    <mergeCell ref="B8:H8"/>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64.xml><?xml version="1.0" encoding="utf-8"?>
<worksheet xmlns="http://schemas.openxmlformats.org/spreadsheetml/2006/main" xmlns:r="http://schemas.openxmlformats.org/officeDocument/2006/relationships">
  <sheetPr>
    <pageSetUpPr fitToPage="1"/>
  </sheetPr>
  <dimension ref="A1:L41"/>
  <sheetViews>
    <sheetView showGridLines="0" zoomScalePageLayoutView="0" workbookViewId="0" topLeftCell="A1">
      <selection activeCell="A1" sqref="A1"/>
    </sheetView>
  </sheetViews>
  <sheetFormatPr defaultColWidth="9.140625" defaultRowHeight="15.75" customHeight="1"/>
  <cols>
    <col min="1" max="1" width="2.421875" style="23" customWidth="1"/>
    <col min="2" max="2" width="12.00390625" style="23" customWidth="1"/>
    <col min="3" max="3" width="27.28125" style="23" customWidth="1"/>
    <col min="4" max="4" width="18.421875" style="23" customWidth="1"/>
    <col min="5" max="5" width="15.00390625" style="23" customWidth="1"/>
    <col min="6" max="6" width="14.28125" style="23" customWidth="1"/>
    <col min="7" max="8" width="17.140625" style="23" customWidth="1"/>
    <col min="9" max="10" width="16.00390625" style="23" customWidth="1"/>
    <col min="11" max="11" width="13.7109375" style="23" customWidth="1"/>
    <col min="12" max="12" width="22.57421875" style="23" customWidth="1"/>
    <col min="13" max="16384" width="9.140625" style="23" customWidth="1"/>
  </cols>
  <sheetData>
    <row r="1" spans="1:12" ht="15.75" customHeight="1">
      <c r="A1" s="90"/>
      <c r="B1" s="90"/>
      <c r="C1" s="90"/>
      <c r="D1" s="90"/>
      <c r="E1" s="90"/>
      <c r="F1" s="90"/>
      <c r="G1" s="90"/>
      <c r="H1" s="90"/>
      <c r="I1" s="90"/>
      <c r="J1" s="135"/>
      <c r="K1" s="90"/>
      <c r="L1" s="90"/>
    </row>
    <row r="2" spans="1:12" ht="27.75" customHeight="1">
      <c r="A2" s="90"/>
      <c r="B2" s="1379" t="s">
        <v>1001</v>
      </c>
      <c r="C2" s="1379"/>
      <c r="D2" s="1379"/>
      <c r="E2" s="1379"/>
      <c r="F2" s="1379"/>
      <c r="G2" s="1379"/>
      <c r="H2" s="1379"/>
      <c r="I2" s="1910" t="s">
        <v>287</v>
      </c>
      <c r="J2" s="1911"/>
      <c r="K2" s="1911"/>
      <c r="L2" s="1912"/>
    </row>
    <row r="3" spans="1:12" ht="22.5" customHeight="1">
      <c r="A3" s="90"/>
      <c r="B3" s="1379"/>
      <c r="C3" s="1379"/>
      <c r="D3" s="1379"/>
      <c r="E3" s="1379"/>
      <c r="F3" s="1379"/>
      <c r="G3" s="1379"/>
      <c r="H3" s="1379"/>
      <c r="I3" s="1668" t="s">
        <v>130</v>
      </c>
      <c r="J3" s="1409"/>
      <c r="K3" s="1409"/>
      <c r="L3" s="1410"/>
    </row>
    <row r="4" spans="1:12" ht="16.5" customHeight="1">
      <c r="A4" s="90"/>
      <c r="B4" s="1472" t="s">
        <v>100</v>
      </c>
      <c r="C4" s="1472"/>
      <c r="D4" s="1472"/>
      <c r="E4" s="1472"/>
      <c r="F4" s="1472"/>
      <c r="G4" s="1472"/>
      <c r="H4" s="1472"/>
      <c r="I4" s="1668" t="s">
        <v>289</v>
      </c>
      <c r="J4" s="1409"/>
      <c r="K4" s="1412" t="s">
        <v>479</v>
      </c>
      <c r="L4" s="1413"/>
    </row>
    <row r="5" spans="1:12" ht="16.5" customHeight="1">
      <c r="A5" s="90"/>
      <c r="B5" s="1472"/>
      <c r="C5" s="1472"/>
      <c r="D5" s="1472"/>
      <c r="E5" s="1472"/>
      <c r="F5" s="1472"/>
      <c r="G5" s="1472"/>
      <c r="H5" s="1472"/>
      <c r="I5" s="1474" t="s">
        <v>917</v>
      </c>
      <c r="J5" s="1475"/>
      <c r="K5" s="1414">
        <f ca="1">TODAY()</f>
        <v>42394</v>
      </c>
      <c r="L5" s="1451"/>
    </row>
    <row r="6" spans="1:12" ht="16.5" customHeight="1">
      <c r="A6" s="90"/>
      <c r="B6" s="344"/>
      <c r="C6" s="89"/>
      <c r="D6" s="89"/>
      <c r="E6" s="89"/>
      <c r="F6" s="89"/>
      <c r="G6" s="89"/>
      <c r="H6" s="89"/>
      <c r="I6" s="89"/>
      <c r="J6" s="517"/>
      <c r="K6" s="90"/>
      <c r="L6" s="90"/>
    </row>
    <row r="7" spans="1:12" ht="18" customHeight="1">
      <c r="A7" s="90"/>
      <c r="B7" s="1493" t="s">
        <v>1020</v>
      </c>
      <c r="C7" s="1493"/>
      <c r="D7" s="1493"/>
      <c r="E7" s="1493"/>
      <c r="F7" s="1493"/>
      <c r="G7" s="1493"/>
      <c r="H7" s="1493"/>
      <c r="I7" s="1493"/>
      <c r="J7" s="1493"/>
      <c r="K7" s="1493"/>
      <c r="L7" s="1493"/>
    </row>
    <row r="8" spans="1:12" ht="16.5" customHeight="1">
      <c r="A8" s="90"/>
      <c r="B8" s="1416" t="s">
        <v>876</v>
      </c>
      <c r="C8" s="1416"/>
      <c r="D8" s="1416"/>
      <c r="E8" s="1416"/>
      <c r="F8" s="1416"/>
      <c r="G8" s="1416"/>
      <c r="H8" s="1416"/>
      <c r="I8" s="1416"/>
      <c r="J8" s="1416"/>
      <c r="K8" s="1416"/>
      <c r="L8" s="1416"/>
    </row>
    <row r="9" spans="1:12" ht="16.5" customHeight="1">
      <c r="A9" s="90"/>
      <c r="B9" s="1439"/>
      <c r="C9" s="1916"/>
      <c r="D9" s="1916"/>
      <c r="E9" s="1916"/>
      <c r="F9" s="1916"/>
      <c r="G9" s="1916"/>
      <c r="H9" s="1916"/>
      <c r="I9" s="1916"/>
      <c r="J9" s="1916"/>
      <c r="K9" s="1916"/>
      <c r="L9" s="1916"/>
    </row>
    <row r="10" spans="1:12" ht="14.25" customHeight="1">
      <c r="A10" s="90"/>
      <c r="B10" s="1531" t="s">
        <v>1021</v>
      </c>
      <c r="C10" s="1488" t="s">
        <v>1022</v>
      </c>
      <c r="D10" s="1488" t="s">
        <v>1023</v>
      </c>
      <c r="E10" s="1488" t="s">
        <v>965</v>
      </c>
      <c r="F10" s="1488" t="s">
        <v>966</v>
      </c>
      <c r="G10" s="77"/>
      <c r="H10" s="855"/>
      <c r="I10" s="1488" t="s">
        <v>967</v>
      </c>
      <c r="J10" s="1488" t="s">
        <v>968</v>
      </c>
      <c r="K10" s="1488" t="s">
        <v>969</v>
      </c>
      <c r="L10" s="1913" t="s">
        <v>1025</v>
      </c>
    </row>
    <row r="11" spans="1:12" s="33" customFormat="1" ht="14.25" customHeight="1">
      <c r="A11" s="269"/>
      <c r="B11" s="1917"/>
      <c r="C11" s="1908"/>
      <c r="D11" s="1908"/>
      <c r="E11" s="1908"/>
      <c r="F11" s="1908"/>
      <c r="G11" s="856" t="s">
        <v>101</v>
      </c>
      <c r="H11" s="508" t="s">
        <v>102</v>
      </c>
      <c r="I11" s="1908"/>
      <c r="J11" s="1908"/>
      <c r="K11" s="1908"/>
      <c r="L11" s="1914"/>
    </row>
    <row r="12" spans="1:12" s="33" customFormat="1" ht="14.25" customHeight="1">
      <c r="A12" s="269"/>
      <c r="B12" s="1918"/>
      <c r="C12" s="1909"/>
      <c r="D12" s="1909"/>
      <c r="E12" s="1909"/>
      <c r="F12" s="1909"/>
      <c r="G12" s="780" t="s">
        <v>970</v>
      </c>
      <c r="H12" s="509" t="s">
        <v>971</v>
      </c>
      <c r="I12" s="1909"/>
      <c r="J12" s="1909"/>
      <c r="K12" s="1909"/>
      <c r="L12" s="1915"/>
    </row>
    <row r="13" spans="1:12" ht="13.5" customHeight="1">
      <c r="A13" s="90"/>
      <c r="B13" s="406"/>
      <c r="C13" s="407"/>
      <c r="D13" s="857"/>
      <c r="E13" s="858"/>
      <c r="F13" s="858"/>
      <c r="G13" s="611"/>
      <c r="H13" s="79"/>
      <c r="I13" s="79"/>
      <c r="J13" s="79"/>
      <c r="K13" s="79"/>
      <c r="L13" s="151"/>
    </row>
    <row r="14" spans="1:12" ht="12.75" customHeight="1">
      <c r="A14" s="90"/>
      <c r="B14" s="319"/>
      <c r="C14" s="408"/>
      <c r="D14" s="859"/>
      <c r="E14" s="860"/>
      <c r="F14" s="860"/>
      <c r="G14" s="617"/>
      <c r="H14" s="81"/>
      <c r="I14" s="81"/>
      <c r="J14" s="81"/>
      <c r="K14" s="81"/>
      <c r="L14" s="116"/>
    </row>
    <row r="15" spans="1:12" ht="16.5" customHeight="1">
      <c r="A15" s="90"/>
      <c r="B15" s="319"/>
      <c r="C15" s="408"/>
      <c r="D15" s="859"/>
      <c r="E15" s="860"/>
      <c r="F15" s="860"/>
      <c r="G15" s="617"/>
      <c r="H15" s="617"/>
      <c r="I15" s="81"/>
      <c r="J15" s="81"/>
      <c r="K15" s="81"/>
      <c r="L15" s="116"/>
    </row>
    <row r="16" spans="1:12" ht="16.5" customHeight="1">
      <c r="A16" s="90"/>
      <c r="B16" s="319"/>
      <c r="C16" s="408"/>
      <c r="D16" s="859"/>
      <c r="E16" s="860"/>
      <c r="F16" s="860"/>
      <c r="G16" s="617"/>
      <c r="H16" s="81"/>
      <c r="I16" s="81"/>
      <c r="J16" s="81"/>
      <c r="K16" s="81"/>
      <c r="L16" s="116"/>
    </row>
    <row r="17" spans="1:12" ht="16.5" customHeight="1">
      <c r="A17" s="90"/>
      <c r="B17" s="319"/>
      <c r="C17" s="408"/>
      <c r="D17" s="859"/>
      <c r="E17" s="860"/>
      <c r="F17" s="860"/>
      <c r="G17" s="617"/>
      <c r="H17" s="81"/>
      <c r="I17" s="81"/>
      <c r="J17" s="81"/>
      <c r="K17" s="81"/>
      <c r="L17" s="116"/>
    </row>
    <row r="18" spans="1:12" ht="16.5" customHeight="1">
      <c r="A18" s="90"/>
      <c r="B18" s="319"/>
      <c r="C18" s="408"/>
      <c r="D18" s="859"/>
      <c r="E18" s="860"/>
      <c r="F18" s="860"/>
      <c r="G18" s="617"/>
      <c r="H18" s="81"/>
      <c r="I18" s="81"/>
      <c r="J18" s="81"/>
      <c r="K18" s="81"/>
      <c r="L18" s="116"/>
    </row>
    <row r="19" spans="1:12" ht="16.5" customHeight="1">
      <c r="A19" s="90"/>
      <c r="B19" s="319"/>
      <c r="C19" s="408"/>
      <c r="D19" s="859"/>
      <c r="E19" s="860"/>
      <c r="F19" s="860"/>
      <c r="G19" s="617"/>
      <c r="H19" s="81"/>
      <c r="I19" s="81"/>
      <c r="J19" s="81"/>
      <c r="K19" s="81"/>
      <c r="L19" s="116"/>
    </row>
    <row r="20" spans="1:12" ht="16.5" customHeight="1">
      <c r="A20" s="90"/>
      <c r="B20" s="319"/>
      <c r="C20" s="408"/>
      <c r="D20" s="859"/>
      <c r="E20" s="860"/>
      <c r="F20" s="860"/>
      <c r="G20" s="617"/>
      <c r="H20" s="81"/>
      <c r="I20" s="81"/>
      <c r="J20" s="81"/>
      <c r="K20" s="81"/>
      <c r="L20" s="116"/>
    </row>
    <row r="21" spans="1:12" ht="16.5" customHeight="1">
      <c r="A21" s="90"/>
      <c r="B21" s="319"/>
      <c r="C21" s="408"/>
      <c r="D21" s="859"/>
      <c r="E21" s="860"/>
      <c r="F21" s="860"/>
      <c r="G21" s="617"/>
      <c r="H21" s="81"/>
      <c r="I21" s="81"/>
      <c r="J21" s="81"/>
      <c r="K21" s="81"/>
      <c r="L21" s="116"/>
    </row>
    <row r="22" spans="1:12" ht="16.5" customHeight="1">
      <c r="A22" s="90"/>
      <c r="B22" s="319"/>
      <c r="C22" s="408"/>
      <c r="D22" s="859"/>
      <c r="E22" s="860"/>
      <c r="F22" s="860"/>
      <c r="G22" s="617"/>
      <c r="H22" s="81"/>
      <c r="I22" s="81"/>
      <c r="J22" s="81"/>
      <c r="K22" s="81"/>
      <c r="L22" s="116"/>
    </row>
    <row r="23" spans="1:12" ht="16.5" customHeight="1">
      <c r="A23" s="90"/>
      <c r="B23" s="319"/>
      <c r="C23" s="408"/>
      <c r="D23" s="859"/>
      <c r="E23" s="860"/>
      <c r="F23" s="860"/>
      <c r="G23" s="617"/>
      <c r="H23" s="81"/>
      <c r="I23" s="81"/>
      <c r="J23" s="81"/>
      <c r="K23" s="81"/>
      <c r="L23" s="116"/>
    </row>
    <row r="24" spans="1:12" ht="16.5" customHeight="1">
      <c r="A24" s="90"/>
      <c r="B24" s="319"/>
      <c r="C24" s="408"/>
      <c r="D24" s="859"/>
      <c r="E24" s="860"/>
      <c r="F24" s="860"/>
      <c r="G24" s="617"/>
      <c r="H24" s="81"/>
      <c r="I24" s="81"/>
      <c r="J24" s="81"/>
      <c r="K24" s="81"/>
      <c r="L24" s="116"/>
    </row>
    <row r="25" spans="1:12" ht="16.5" customHeight="1">
      <c r="A25" s="90"/>
      <c r="B25" s="319"/>
      <c r="C25" s="408"/>
      <c r="D25" s="859"/>
      <c r="E25" s="860"/>
      <c r="F25" s="860"/>
      <c r="G25" s="617"/>
      <c r="H25" s="81"/>
      <c r="I25" s="81"/>
      <c r="J25" s="81"/>
      <c r="K25" s="81"/>
      <c r="L25" s="116"/>
    </row>
    <row r="26" spans="1:12" ht="16.5" customHeight="1">
      <c r="A26" s="90"/>
      <c r="B26" s="319"/>
      <c r="C26" s="408"/>
      <c r="D26" s="859"/>
      <c r="E26" s="860"/>
      <c r="F26" s="860"/>
      <c r="G26" s="617"/>
      <c r="H26" s="81"/>
      <c r="I26" s="81"/>
      <c r="J26" s="81"/>
      <c r="K26" s="81"/>
      <c r="L26" s="116"/>
    </row>
    <row r="27" spans="1:12" ht="15" customHeight="1">
      <c r="A27" s="90"/>
      <c r="B27" s="319"/>
      <c r="C27" s="408"/>
      <c r="D27" s="859"/>
      <c r="E27" s="860"/>
      <c r="F27" s="860"/>
      <c r="G27" s="617"/>
      <c r="H27" s="81"/>
      <c r="I27" s="81"/>
      <c r="J27" s="81"/>
      <c r="K27" s="81"/>
      <c r="L27" s="116"/>
    </row>
    <row r="28" spans="1:12" ht="13.5" customHeight="1">
      <c r="A28" s="90"/>
      <c r="B28" s="319"/>
      <c r="C28" s="408"/>
      <c r="D28" s="859"/>
      <c r="E28" s="860"/>
      <c r="F28" s="860"/>
      <c r="G28" s="617"/>
      <c r="H28" s="81"/>
      <c r="I28" s="81"/>
      <c r="J28" s="81"/>
      <c r="K28" s="81"/>
      <c r="L28" s="116"/>
    </row>
    <row r="29" spans="1:12" ht="16.5" customHeight="1">
      <c r="A29" s="90"/>
      <c r="B29" s="319"/>
      <c r="C29" s="408"/>
      <c r="D29" s="859"/>
      <c r="E29" s="860"/>
      <c r="F29" s="860"/>
      <c r="G29" s="617"/>
      <c r="H29" s="81"/>
      <c r="I29" s="81"/>
      <c r="J29" s="81"/>
      <c r="K29" s="81"/>
      <c r="L29" s="116"/>
    </row>
    <row r="30" spans="1:12" ht="16.5" customHeight="1">
      <c r="A30" s="90"/>
      <c r="B30" s="319"/>
      <c r="C30" s="408"/>
      <c r="D30" s="859"/>
      <c r="E30" s="860"/>
      <c r="F30" s="860"/>
      <c r="G30" s="617"/>
      <c r="H30" s="81"/>
      <c r="I30" s="81"/>
      <c r="J30" s="81"/>
      <c r="K30" s="81"/>
      <c r="L30" s="116"/>
    </row>
    <row r="31" spans="1:12" ht="16.5" customHeight="1">
      <c r="A31" s="90"/>
      <c r="B31" s="319"/>
      <c r="C31" s="408"/>
      <c r="D31" s="859"/>
      <c r="E31" s="860"/>
      <c r="F31" s="860"/>
      <c r="G31" s="617"/>
      <c r="H31" s="81"/>
      <c r="I31" s="81"/>
      <c r="J31" s="81"/>
      <c r="K31" s="81"/>
      <c r="L31" s="116"/>
    </row>
    <row r="32" spans="1:12" ht="16.5" customHeight="1">
      <c r="A32" s="90"/>
      <c r="B32" s="319"/>
      <c r="C32" s="408"/>
      <c r="D32" s="859"/>
      <c r="E32" s="860"/>
      <c r="F32" s="860"/>
      <c r="G32" s="617"/>
      <c r="H32" s="81"/>
      <c r="I32" s="81"/>
      <c r="J32" s="81"/>
      <c r="K32" s="81"/>
      <c r="L32" s="116"/>
    </row>
    <row r="33" spans="1:12" ht="16.5" customHeight="1">
      <c r="A33" s="90"/>
      <c r="B33" s="319"/>
      <c r="C33" s="408"/>
      <c r="D33" s="859"/>
      <c r="E33" s="860"/>
      <c r="F33" s="860"/>
      <c r="G33" s="617"/>
      <c r="H33" s="81"/>
      <c r="I33" s="81"/>
      <c r="J33" s="81"/>
      <c r="K33" s="81"/>
      <c r="L33" s="116"/>
    </row>
    <row r="34" spans="1:12" ht="16.5" customHeight="1">
      <c r="A34" s="90"/>
      <c r="B34" s="319"/>
      <c r="C34" s="408"/>
      <c r="D34" s="859"/>
      <c r="E34" s="860"/>
      <c r="F34" s="860"/>
      <c r="G34" s="617"/>
      <c r="H34" s="81"/>
      <c r="I34" s="81"/>
      <c r="J34" s="81"/>
      <c r="K34" s="81"/>
      <c r="L34" s="116"/>
    </row>
    <row r="35" spans="1:12" ht="16.5" customHeight="1">
      <c r="A35" s="90"/>
      <c r="B35" s="321"/>
      <c r="C35" s="409"/>
      <c r="D35" s="861"/>
      <c r="E35" s="862"/>
      <c r="F35" s="862"/>
      <c r="G35" s="622"/>
      <c r="H35" s="171"/>
      <c r="I35" s="171"/>
      <c r="J35" s="171"/>
      <c r="K35" s="171"/>
      <c r="L35" s="261"/>
    </row>
    <row r="36" spans="1:12" ht="16.5" customHeight="1">
      <c r="A36" s="90"/>
      <c r="B36" s="118"/>
      <c r="C36" s="118"/>
      <c r="D36" s="119" t="s">
        <v>300</v>
      </c>
      <c r="E36" s="410"/>
      <c r="F36" s="410"/>
      <c r="G36" s="863">
        <f aca="true" t="shared" si="0" ref="G36:L36">SUM(G13:G35)</f>
        <v>0</v>
      </c>
      <c r="H36" s="145">
        <f t="shared" si="0"/>
        <v>0</v>
      </c>
      <c r="I36" s="145">
        <f t="shared" si="0"/>
        <v>0</v>
      </c>
      <c r="J36" s="145">
        <f t="shared" si="0"/>
        <v>0</v>
      </c>
      <c r="K36" s="145">
        <f t="shared" si="0"/>
        <v>0</v>
      </c>
      <c r="L36" s="145">
        <f t="shared" si="0"/>
        <v>0</v>
      </c>
    </row>
    <row r="37" spans="1:12" ht="23.25" customHeight="1">
      <c r="A37" s="90"/>
      <c r="B37" s="89"/>
      <c r="C37" s="89"/>
      <c r="D37" s="106" t="s">
        <v>103</v>
      </c>
      <c r="E37" s="549"/>
      <c r="F37" s="549"/>
      <c r="G37" s="145">
        <f>+I36</f>
        <v>0</v>
      </c>
      <c r="H37" s="400"/>
      <c r="I37" s="424"/>
      <c r="J37" s="400"/>
      <c r="K37" s="400"/>
      <c r="L37" s="400"/>
    </row>
    <row r="38" spans="1:12" ht="16.5" customHeight="1">
      <c r="A38" s="90"/>
      <c r="B38" s="89"/>
      <c r="C38" s="89"/>
      <c r="D38" s="106" t="s">
        <v>104</v>
      </c>
      <c r="E38" s="549"/>
      <c r="F38" s="549"/>
      <c r="G38" s="145">
        <f>H36-I37</f>
        <v>0</v>
      </c>
      <c r="H38" s="400"/>
      <c r="I38" s="400"/>
      <c r="J38" s="400"/>
      <c r="K38" s="400"/>
      <c r="L38" s="400"/>
    </row>
    <row r="39" spans="1:12" ht="16.5" customHeight="1">
      <c r="A39" s="90"/>
      <c r="B39" s="89"/>
      <c r="C39" s="89"/>
      <c r="D39" s="106" t="s">
        <v>105</v>
      </c>
      <c r="E39" s="549"/>
      <c r="F39" s="549"/>
      <c r="G39" s="174"/>
      <c r="H39" s="400"/>
      <c r="I39" s="400"/>
      <c r="J39" s="400"/>
      <c r="K39" s="400"/>
      <c r="L39" s="400"/>
    </row>
    <row r="40" spans="1:12" ht="16.5" customHeight="1">
      <c r="A40" s="90"/>
      <c r="B40" s="89"/>
      <c r="C40" s="89"/>
      <c r="D40" s="106" t="s">
        <v>106</v>
      </c>
      <c r="E40" s="549"/>
      <c r="F40" s="549"/>
      <c r="G40" s="145">
        <f>G38-G39</f>
        <v>0</v>
      </c>
      <c r="H40" s="400"/>
      <c r="I40" s="400"/>
      <c r="J40" s="400"/>
      <c r="K40" s="400"/>
      <c r="L40" s="400"/>
    </row>
    <row r="41" spans="1:12" ht="16.5" customHeight="1">
      <c r="A41" s="90"/>
      <c r="B41" s="89"/>
      <c r="C41" s="89"/>
      <c r="D41" s="89"/>
      <c r="E41" s="89"/>
      <c r="F41" s="89"/>
      <c r="G41" s="89"/>
      <c r="H41" s="89"/>
      <c r="I41" s="89"/>
      <c r="J41" s="89"/>
      <c r="K41" s="89"/>
      <c r="L41" s="89"/>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sheetProtection/>
  <mergeCells count="22">
    <mergeCell ref="J10:J12"/>
    <mergeCell ref="E10:E12"/>
    <mergeCell ref="B8:L8"/>
    <mergeCell ref="L10:L12"/>
    <mergeCell ref="I5:J5"/>
    <mergeCell ref="B9:L9"/>
    <mergeCell ref="F10:F12"/>
    <mergeCell ref="B4:H5"/>
    <mergeCell ref="I4:J4"/>
    <mergeCell ref="B7:L7"/>
    <mergeCell ref="B10:B12"/>
    <mergeCell ref="K5:L5"/>
    <mergeCell ref="K4:L4"/>
    <mergeCell ref="D10:D12"/>
    <mergeCell ref="C10:C12"/>
    <mergeCell ref="I10:I12"/>
    <mergeCell ref="B2:H3"/>
    <mergeCell ref="I2:J2"/>
    <mergeCell ref="K2:L2"/>
    <mergeCell ref="I3:J3"/>
    <mergeCell ref="K3:L3"/>
    <mergeCell ref="K10:K12"/>
  </mergeCells>
  <printOptions horizontalCentered="1"/>
  <pageMargins left="0.5905511811023623" right="0" top="0.3937007874015748" bottom="0.3937007874015748" header="0.5118110236220472" footer="0.5118110236220472"/>
  <pageSetup fitToHeight="1" fitToWidth="1" horizontalDpi="300" verticalDpi="300" orientation="landscape" paperSize="9" scale="74" r:id="rId2"/>
  <drawing r:id="rId1"/>
</worksheet>
</file>

<file path=xl/worksheets/sheet65.xml><?xml version="1.0" encoding="utf-8"?>
<worksheet xmlns="http://schemas.openxmlformats.org/spreadsheetml/2006/main" xmlns:r="http://schemas.openxmlformats.org/officeDocument/2006/relationships">
  <sheetPr>
    <pageSetUpPr fitToPage="1"/>
  </sheetPr>
  <dimension ref="A1:J26"/>
  <sheetViews>
    <sheetView showGridLines="0" zoomScalePageLayoutView="0" workbookViewId="0" topLeftCell="A1">
      <selection activeCell="A1" sqref="A1"/>
    </sheetView>
  </sheetViews>
  <sheetFormatPr defaultColWidth="9.140625" defaultRowHeight="12.75"/>
  <cols>
    <col min="1" max="1" width="2.28125" style="23" customWidth="1"/>
    <col min="2" max="2" width="15.421875" style="23" customWidth="1"/>
    <col min="3" max="3" width="13.140625" style="23" bestFit="1" customWidth="1"/>
    <col min="4" max="4" width="10.28125" style="23" bestFit="1" customWidth="1"/>
    <col min="5" max="5" width="11.57421875" style="23" bestFit="1" customWidth="1"/>
    <col min="6" max="6" width="29.28125" style="23" customWidth="1"/>
    <col min="7" max="7" width="17.140625" style="23" customWidth="1"/>
    <col min="8" max="9" width="11.57421875" style="23" customWidth="1"/>
    <col min="10" max="10" width="21.7109375" style="23" customWidth="1"/>
    <col min="11" max="11" width="8.7109375" style="23" customWidth="1"/>
    <col min="12" max="16384" width="9.140625" style="23" customWidth="1"/>
  </cols>
  <sheetData>
    <row r="1" spans="1:10" ht="15.75" customHeight="1">
      <c r="A1" s="90"/>
      <c r="B1" s="90"/>
      <c r="C1" s="90"/>
      <c r="D1" s="90"/>
      <c r="E1" s="90"/>
      <c r="F1" s="90"/>
      <c r="G1" s="90"/>
      <c r="H1" s="90"/>
      <c r="I1" s="90"/>
      <c r="J1" s="90"/>
    </row>
    <row r="2" spans="1:10" ht="27.75" customHeight="1">
      <c r="A2" s="90"/>
      <c r="B2" s="1379" t="s">
        <v>1001</v>
      </c>
      <c r="C2" s="1379"/>
      <c r="D2" s="1379"/>
      <c r="E2" s="1379"/>
      <c r="F2" s="1379"/>
      <c r="G2" s="1379"/>
      <c r="H2" s="864" t="s">
        <v>287</v>
      </c>
      <c r="I2" s="1921"/>
      <c r="J2" s="1922"/>
    </row>
    <row r="3" spans="1:10" ht="22.5" customHeight="1">
      <c r="A3" s="90"/>
      <c r="B3" s="1379"/>
      <c r="C3" s="1379"/>
      <c r="D3" s="1379"/>
      <c r="E3" s="1379"/>
      <c r="F3" s="1379"/>
      <c r="G3" s="1379"/>
      <c r="H3" s="865" t="s">
        <v>130</v>
      </c>
      <c r="I3" s="1923"/>
      <c r="J3" s="1924"/>
    </row>
    <row r="4" spans="1:10" ht="16.5" customHeight="1">
      <c r="A4" s="90"/>
      <c r="B4" s="1472" t="s">
        <v>621</v>
      </c>
      <c r="C4" s="1472"/>
      <c r="D4" s="1472"/>
      <c r="E4" s="1472"/>
      <c r="F4" s="1472"/>
      <c r="G4" s="1472"/>
      <c r="H4" s="147" t="s">
        <v>289</v>
      </c>
      <c r="I4" s="1925">
        <v>1</v>
      </c>
      <c r="J4" s="1926"/>
    </row>
    <row r="5" spans="1:10" ht="16.5" customHeight="1">
      <c r="A5" s="90"/>
      <c r="B5" s="1420" t="s">
        <v>107</v>
      </c>
      <c r="C5" s="1420"/>
      <c r="D5" s="1420"/>
      <c r="E5" s="1420"/>
      <c r="F5" s="1420"/>
      <c r="G5" s="1420"/>
      <c r="H5" s="75" t="s">
        <v>917</v>
      </c>
      <c r="I5" s="1919">
        <f ca="1">TODAY()</f>
        <v>42394</v>
      </c>
      <c r="J5" s="1920"/>
    </row>
    <row r="6" spans="1:10" ht="16.5" customHeight="1">
      <c r="A6" s="90"/>
      <c r="B6" s="344"/>
      <c r="C6" s="344"/>
      <c r="D6" s="344"/>
      <c r="E6" s="89"/>
      <c r="F6" s="842"/>
      <c r="G6" s="90"/>
      <c r="H6" s="90"/>
      <c r="I6" s="90"/>
      <c r="J6" s="90"/>
    </row>
    <row r="7" spans="1:10" ht="15.75" customHeight="1">
      <c r="A7" s="90"/>
      <c r="B7" s="1493" t="s">
        <v>877</v>
      </c>
      <c r="C7" s="1493"/>
      <c r="D7" s="1493"/>
      <c r="E7" s="1493"/>
      <c r="F7" s="1493"/>
      <c r="G7" s="1493"/>
      <c r="H7" s="1493"/>
      <c r="I7" s="1493"/>
      <c r="J7" s="1493"/>
    </row>
    <row r="8" spans="1:10" ht="15.75" customHeight="1">
      <c r="A8" s="90"/>
      <c r="B8" s="608" t="s">
        <v>744</v>
      </c>
      <c r="C8" s="245"/>
      <c r="D8" s="245"/>
      <c r="E8" s="245"/>
      <c r="F8" s="245"/>
      <c r="G8" s="109"/>
      <c r="H8" s="109"/>
      <c r="I8" s="109"/>
      <c r="J8" s="109"/>
    </row>
    <row r="9" spans="1:10" s="33" customFormat="1" ht="15">
      <c r="A9" s="269"/>
      <c r="B9" s="1531" t="s">
        <v>1008</v>
      </c>
      <c r="C9" s="1488" t="s">
        <v>972</v>
      </c>
      <c r="D9" s="1488" t="s">
        <v>1009</v>
      </c>
      <c r="E9" s="1488" t="s">
        <v>973</v>
      </c>
      <c r="F9" s="507" t="s">
        <v>1012</v>
      </c>
      <c r="G9" s="507" t="s">
        <v>1014</v>
      </c>
      <c r="H9" s="1488" t="s">
        <v>967</v>
      </c>
      <c r="I9" s="1488" t="s">
        <v>968</v>
      </c>
      <c r="J9" s="1500" t="s">
        <v>974</v>
      </c>
    </row>
    <row r="10" spans="1:10" s="33" customFormat="1" ht="15">
      <c r="A10" s="269"/>
      <c r="B10" s="1917"/>
      <c r="C10" s="1908"/>
      <c r="D10" s="1696"/>
      <c r="E10" s="1908"/>
      <c r="F10" s="508" t="s">
        <v>1013</v>
      </c>
      <c r="G10" s="508" t="s">
        <v>1015</v>
      </c>
      <c r="H10" s="1908"/>
      <c r="I10" s="1908"/>
      <c r="J10" s="1927"/>
    </row>
    <row r="11" spans="1:10" s="27" customFormat="1" ht="15">
      <c r="A11" s="399"/>
      <c r="B11" s="1917"/>
      <c r="C11" s="1908"/>
      <c r="D11" s="1696"/>
      <c r="E11" s="1908"/>
      <c r="F11" s="508" t="s">
        <v>1011</v>
      </c>
      <c r="G11" s="508" t="s">
        <v>1016</v>
      </c>
      <c r="H11" s="1908"/>
      <c r="I11" s="1908"/>
      <c r="J11" s="1927"/>
    </row>
    <row r="12" spans="1:10" s="33" customFormat="1" ht="15.75" customHeight="1">
      <c r="A12" s="269"/>
      <c r="B12" s="1918"/>
      <c r="C12" s="1909"/>
      <c r="D12" s="1604"/>
      <c r="E12" s="1909"/>
      <c r="F12" s="509" t="s">
        <v>507</v>
      </c>
      <c r="G12" s="509" t="s">
        <v>108</v>
      </c>
      <c r="H12" s="1909"/>
      <c r="I12" s="1909"/>
      <c r="J12" s="1928"/>
    </row>
    <row r="13" spans="1:10" ht="15.75" customHeight="1">
      <c r="A13" s="90"/>
      <c r="B13" s="406"/>
      <c r="C13" s="857"/>
      <c r="D13" s="857"/>
      <c r="E13" s="79"/>
      <c r="F13" s="510"/>
      <c r="G13" s="168">
        <f aca="true" t="shared" si="0" ref="G13:G22">E13*F13</f>
        <v>0</v>
      </c>
      <c r="H13" s="79"/>
      <c r="I13" s="79"/>
      <c r="J13" s="151"/>
    </row>
    <row r="14" spans="1:10" ht="15.75" customHeight="1">
      <c r="A14" s="90"/>
      <c r="B14" s="319"/>
      <c r="C14" s="859"/>
      <c r="D14" s="859"/>
      <c r="E14" s="81"/>
      <c r="F14" s="511"/>
      <c r="G14" s="133">
        <f t="shared" si="0"/>
        <v>0</v>
      </c>
      <c r="H14" s="81"/>
      <c r="I14" s="81"/>
      <c r="J14" s="116"/>
    </row>
    <row r="15" spans="1:10" ht="15.75" customHeight="1">
      <c r="A15" s="90"/>
      <c r="B15" s="319"/>
      <c r="C15" s="859"/>
      <c r="D15" s="859"/>
      <c r="E15" s="81"/>
      <c r="F15" s="511"/>
      <c r="G15" s="133">
        <f t="shared" si="0"/>
        <v>0</v>
      </c>
      <c r="H15" s="81"/>
      <c r="I15" s="81"/>
      <c r="J15" s="116"/>
    </row>
    <row r="16" spans="1:10" ht="15.75" customHeight="1">
      <c r="A16" s="90"/>
      <c r="B16" s="319"/>
      <c r="C16" s="859"/>
      <c r="D16" s="859"/>
      <c r="E16" s="81"/>
      <c r="F16" s="511"/>
      <c r="G16" s="133">
        <f t="shared" si="0"/>
        <v>0</v>
      </c>
      <c r="H16" s="81"/>
      <c r="I16" s="81"/>
      <c r="J16" s="116"/>
    </row>
    <row r="17" spans="1:10" ht="15.75" customHeight="1">
      <c r="A17" s="90"/>
      <c r="B17" s="319"/>
      <c r="C17" s="859"/>
      <c r="D17" s="859"/>
      <c r="E17" s="81"/>
      <c r="F17" s="511"/>
      <c r="G17" s="133">
        <f t="shared" si="0"/>
        <v>0</v>
      </c>
      <c r="H17" s="81"/>
      <c r="I17" s="81"/>
      <c r="J17" s="116"/>
    </row>
    <row r="18" spans="1:10" ht="15.75" customHeight="1">
      <c r="A18" s="90"/>
      <c r="B18" s="319"/>
      <c r="C18" s="859"/>
      <c r="D18" s="859"/>
      <c r="E18" s="81"/>
      <c r="F18" s="511"/>
      <c r="G18" s="133">
        <f t="shared" si="0"/>
        <v>0</v>
      </c>
      <c r="H18" s="81"/>
      <c r="I18" s="81"/>
      <c r="J18" s="116"/>
    </row>
    <row r="19" spans="1:10" ht="15.75" customHeight="1">
      <c r="A19" s="90"/>
      <c r="B19" s="319"/>
      <c r="C19" s="859"/>
      <c r="D19" s="859"/>
      <c r="E19" s="81"/>
      <c r="F19" s="511"/>
      <c r="G19" s="133">
        <f t="shared" si="0"/>
        <v>0</v>
      </c>
      <c r="H19" s="81"/>
      <c r="I19" s="81"/>
      <c r="J19" s="116"/>
    </row>
    <row r="20" spans="1:10" ht="15.75" customHeight="1">
      <c r="A20" s="90"/>
      <c r="B20" s="319"/>
      <c r="C20" s="859"/>
      <c r="D20" s="859"/>
      <c r="E20" s="81"/>
      <c r="F20" s="511"/>
      <c r="G20" s="133">
        <f t="shared" si="0"/>
        <v>0</v>
      </c>
      <c r="H20" s="81"/>
      <c r="I20" s="81"/>
      <c r="J20" s="116"/>
    </row>
    <row r="21" spans="1:10" ht="15.75" customHeight="1">
      <c r="A21" s="90"/>
      <c r="B21" s="319"/>
      <c r="C21" s="859"/>
      <c r="D21" s="859"/>
      <c r="E21" s="81"/>
      <c r="F21" s="511"/>
      <c r="G21" s="133">
        <f t="shared" si="0"/>
        <v>0</v>
      </c>
      <c r="H21" s="81"/>
      <c r="I21" s="81"/>
      <c r="J21" s="116"/>
    </row>
    <row r="22" spans="1:10" ht="15.75" customHeight="1">
      <c r="A22" s="90"/>
      <c r="B22" s="321"/>
      <c r="C22" s="861"/>
      <c r="D22" s="861"/>
      <c r="E22" s="171"/>
      <c r="F22" s="512"/>
      <c r="G22" s="142">
        <f t="shared" si="0"/>
        <v>0</v>
      </c>
      <c r="H22" s="171"/>
      <c r="I22" s="171"/>
      <c r="J22" s="261"/>
    </row>
    <row r="23" spans="1:10" ht="18" customHeight="1">
      <c r="A23" s="90"/>
      <c r="B23" s="118"/>
      <c r="C23" s="118"/>
      <c r="D23" s="118"/>
      <c r="E23" s="118"/>
      <c r="F23" s="119" t="s">
        <v>300</v>
      </c>
      <c r="G23" s="454">
        <f>SUM(G13:G22)</f>
        <v>0</v>
      </c>
      <c r="H23" s="267"/>
      <c r="I23" s="267"/>
      <c r="J23" s="454">
        <f>SUM(J13:J22)</f>
        <v>0</v>
      </c>
    </row>
    <row r="24" spans="1:10" ht="18" customHeight="1">
      <c r="A24" s="90"/>
      <c r="B24" s="89"/>
      <c r="C24" s="89"/>
      <c r="D24" s="89"/>
      <c r="E24" s="89"/>
      <c r="F24" s="106" t="s">
        <v>158</v>
      </c>
      <c r="G24" s="866"/>
      <c r="H24" s="400"/>
      <c r="I24" s="400"/>
      <c r="J24" s="174"/>
    </row>
    <row r="25" spans="1:10" ht="18" customHeight="1">
      <c r="A25" s="90"/>
      <c r="B25" s="89"/>
      <c r="C25" s="89"/>
      <c r="D25" s="89"/>
      <c r="E25" s="89"/>
      <c r="F25" s="106" t="s">
        <v>109</v>
      </c>
      <c r="G25" s="454">
        <f>G23-G24</f>
        <v>0</v>
      </c>
      <c r="H25" s="400"/>
      <c r="I25" s="400"/>
      <c r="J25" s="454">
        <f>J23-J24</f>
        <v>0</v>
      </c>
    </row>
    <row r="26" spans="2:10" ht="15">
      <c r="B26" s="24"/>
      <c r="C26" s="24"/>
      <c r="D26" s="24"/>
      <c r="E26" s="24"/>
      <c r="F26" s="24"/>
      <c r="G26" s="24"/>
      <c r="H26" s="24"/>
      <c r="I26" s="24"/>
      <c r="J26" s="24"/>
    </row>
  </sheetData>
  <sheetProtection/>
  <mergeCells count="15">
    <mergeCell ref="J9:J12"/>
    <mergeCell ref="B9:B12"/>
    <mergeCell ref="C9:C12"/>
    <mergeCell ref="D9:D12"/>
    <mergeCell ref="E9:E12"/>
    <mergeCell ref="H9:H12"/>
    <mergeCell ref="I9:I12"/>
    <mergeCell ref="B5:G5"/>
    <mergeCell ref="I5:J5"/>
    <mergeCell ref="B7:J7"/>
    <mergeCell ref="B2:G3"/>
    <mergeCell ref="I2:J2"/>
    <mergeCell ref="I3:J3"/>
    <mergeCell ref="B4:G4"/>
    <mergeCell ref="I4:J4"/>
  </mergeCells>
  <printOptions horizontalCentered="1"/>
  <pageMargins left="0.5905511811023623" right="0" top="0.3937007874015748" bottom="0.3937007874015748" header="0.5118110236220472" footer="0.5118110236220472"/>
  <pageSetup fitToHeight="1" fitToWidth="1" horizontalDpi="300" verticalDpi="300" orientation="landscape" paperSize="9" r:id="rId1"/>
</worksheet>
</file>

<file path=xl/worksheets/sheet66.xml><?xml version="1.0" encoding="utf-8"?>
<worksheet xmlns="http://schemas.openxmlformats.org/spreadsheetml/2006/main" xmlns:r="http://schemas.openxmlformats.org/officeDocument/2006/relationships">
  <sheetPr>
    <pageSetUpPr fitToPage="1"/>
  </sheetPr>
  <dimension ref="B1:H40"/>
  <sheetViews>
    <sheetView showGridLines="0" zoomScalePageLayoutView="0" workbookViewId="0" topLeftCell="A1">
      <selection activeCell="A1" sqref="A1"/>
    </sheetView>
  </sheetViews>
  <sheetFormatPr defaultColWidth="9.140625" defaultRowHeight="12.75"/>
  <cols>
    <col min="1" max="1" width="2.28125" style="23" customWidth="1"/>
    <col min="2" max="2" width="50.140625" style="23" customWidth="1"/>
    <col min="3" max="4" width="15.57421875" style="23" customWidth="1"/>
    <col min="5" max="5" width="19.421875" style="23" customWidth="1"/>
    <col min="6" max="6" width="2.7109375" style="23" customWidth="1"/>
    <col min="7" max="7" width="4.140625" style="23" customWidth="1"/>
    <col min="8" max="8" width="15.7109375" style="23" customWidth="1"/>
    <col min="9" max="9" width="7.7109375" style="23" customWidth="1"/>
    <col min="10" max="10" width="2.7109375" style="23" customWidth="1"/>
    <col min="11" max="16384" width="9.140625" style="23" customWidth="1"/>
  </cols>
  <sheetData>
    <row r="1" spans="2:5" ht="15.75" customHeight="1">
      <c r="B1" s="90"/>
      <c r="C1" s="90"/>
      <c r="D1" s="90"/>
      <c r="E1" s="90"/>
    </row>
    <row r="2" spans="2:8" ht="27.75" customHeight="1">
      <c r="B2" s="872" t="s">
        <v>1001</v>
      </c>
      <c r="C2" s="683"/>
      <c r="D2" s="867" t="s">
        <v>287</v>
      </c>
      <c r="E2" s="554"/>
      <c r="F2" s="24"/>
      <c r="G2" s="24"/>
      <c r="H2" s="24"/>
    </row>
    <row r="3" spans="2:8" ht="22.5" customHeight="1">
      <c r="B3" s="683" t="s">
        <v>755</v>
      </c>
      <c r="C3" s="683"/>
      <c r="D3" s="547" t="s">
        <v>130</v>
      </c>
      <c r="E3" s="85"/>
      <c r="F3" s="24"/>
      <c r="G3" s="24"/>
      <c r="H3" s="24"/>
    </row>
    <row r="4" spans="2:8" ht="16.5" customHeight="1">
      <c r="B4" s="868" t="s">
        <v>111</v>
      </c>
      <c r="C4" s="683"/>
      <c r="D4" s="162" t="s">
        <v>289</v>
      </c>
      <c r="E4" s="873">
        <v>3</v>
      </c>
      <c r="F4" s="24"/>
      <c r="G4" s="24"/>
      <c r="H4" s="24"/>
    </row>
    <row r="5" spans="2:8" ht="16.5" customHeight="1">
      <c r="B5" s="868" t="s">
        <v>112</v>
      </c>
      <c r="C5" s="683"/>
      <c r="D5" s="75" t="s">
        <v>917</v>
      </c>
      <c r="E5" s="123">
        <f ca="1">TODAY()</f>
        <v>42394</v>
      </c>
      <c r="F5" s="24"/>
      <c r="G5" s="24"/>
      <c r="H5" s="24"/>
    </row>
    <row r="6" spans="2:8" ht="16.5" customHeight="1">
      <c r="B6" s="344"/>
      <c r="C6" s="344"/>
      <c r="D6" s="344"/>
      <c r="E6" s="89"/>
      <c r="F6" s="31"/>
      <c r="G6" s="24"/>
      <c r="H6" s="24"/>
    </row>
    <row r="7" spans="2:5" ht="16.5" customHeight="1">
      <c r="B7" s="1929" t="s">
        <v>167</v>
      </c>
      <c r="C7" s="1929"/>
      <c r="D7" s="1929"/>
      <c r="E7" s="1929"/>
    </row>
    <row r="8" spans="2:5" s="33" customFormat="1" ht="15.75" customHeight="1">
      <c r="B8" s="1494" t="s">
        <v>1002</v>
      </c>
      <c r="C8" s="1930" t="s">
        <v>878</v>
      </c>
      <c r="D8" s="1930"/>
      <c r="E8" s="1931"/>
    </row>
    <row r="9" spans="2:5" s="33" customFormat="1" ht="14.25" customHeight="1">
      <c r="B9" s="1496"/>
      <c r="C9" s="875" t="s">
        <v>1003</v>
      </c>
      <c r="D9" s="875" t="s">
        <v>1005</v>
      </c>
      <c r="E9" s="1914" t="s">
        <v>1007</v>
      </c>
    </row>
    <row r="10" spans="2:5" s="33" customFormat="1" ht="12.75" customHeight="1">
      <c r="B10" s="1498"/>
      <c r="C10" s="876" t="s">
        <v>1004</v>
      </c>
      <c r="D10" s="876" t="s">
        <v>1006</v>
      </c>
      <c r="E10" s="1915"/>
    </row>
    <row r="11" spans="2:5" ht="16.5" customHeight="1">
      <c r="B11" s="406"/>
      <c r="C11" s="79"/>
      <c r="D11" s="79"/>
      <c r="E11" s="151"/>
    </row>
    <row r="12" spans="2:5" ht="16.5" customHeight="1">
      <c r="B12" s="319"/>
      <c r="C12" s="81"/>
      <c r="D12" s="81"/>
      <c r="E12" s="116"/>
    </row>
    <row r="13" spans="2:5" ht="16.5" customHeight="1">
      <c r="B13" s="319"/>
      <c r="C13" s="81"/>
      <c r="D13" s="81"/>
      <c r="E13" s="116"/>
    </row>
    <row r="14" spans="2:5" ht="16.5" customHeight="1">
      <c r="B14" s="319"/>
      <c r="C14" s="81"/>
      <c r="D14" s="81"/>
      <c r="E14" s="116"/>
    </row>
    <row r="15" spans="2:5" ht="16.5" customHeight="1">
      <c r="B15" s="319"/>
      <c r="C15" s="81"/>
      <c r="D15" s="81"/>
      <c r="E15" s="116"/>
    </row>
    <row r="16" spans="2:5" ht="16.5" customHeight="1">
      <c r="B16" s="319"/>
      <c r="C16" s="81"/>
      <c r="D16" s="81"/>
      <c r="E16" s="116"/>
    </row>
    <row r="17" spans="2:5" ht="16.5" customHeight="1">
      <c r="B17" s="319"/>
      <c r="C17" s="81"/>
      <c r="D17" s="81"/>
      <c r="E17" s="116"/>
    </row>
    <row r="18" spans="2:5" ht="16.5" customHeight="1">
      <c r="B18" s="319"/>
      <c r="C18" s="81"/>
      <c r="D18" s="81"/>
      <c r="E18" s="116"/>
    </row>
    <row r="19" spans="2:5" ht="16.5" customHeight="1">
      <c r="B19" s="319"/>
      <c r="C19" s="81"/>
      <c r="D19" s="81"/>
      <c r="E19" s="116"/>
    </row>
    <row r="20" spans="2:5" ht="16.5" customHeight="1">
      <c r="B20" s="319"/>
      <c r="C20" s="81"/>
      <c r="D20" s="81"/>
      <c r="E20" s="116"/>
    </row>
    <row r="21" spans="2:5" ht="16.5" customHeight="1">
      <c r="B21" s="319"/>
      <c r="C21" s="81"/>
      <c r="D21" s="81"/>
      <c r="E21" s="116"/>
    </row>
    <row r="22" spans="2:5" ht="16.5" customHeight="1">
      <c r="B22" s="319"/>
      <c r="C22" s="81"/>
      <c r="D22" s="81"/>
      <c r="E22" s="116"/>
    </row>
    <row r="23" spans="2:5" ht="16.5" customHeight="1">
      <c r="B23" s="319"/>
      <c r="C23" s="81"/>
      <c r="D23" s="81"/>
      <c r="E23" s="116"/>
    </row>
    <row r="24" spans="2:5" ht="16.5" customHeight="1">
      <c r="B24" s="319"/>
      <c r="C24" s="81"/>
      <c r="D24" s="81"/>
      <c r="E24" s="116"/>
    </row>
    <row r="25" spans="2:5" ht="16.5" customHeight="1">
      <c r="B25" s="319"/>
      <c r="C25" s="81"/>
      <c r="D25" s="81"/>
      <c r="E25" s="116"/>
    </row>
    <row r="26" spans="2:5" ht="16.5" customHeight="1">
      <c r="B26" s="319"/>
      <c r="C26" s="81"/>
      <c r="D26" s="81"/>
      <c r="E26" s="116"/>
    </row>
    <row r="27" spans="2:5" ht="16.5" customHeight="1">
      <c r="B27" s="319"/>
      <c r="C27" s="81"/>
      <c r="D27" s="81"/>
      <c r="E27" s="116"/>
    </row>
    <row r="28" spans="2:5" ht="16.5" customHeight="1">
      <c r="B28" s="319"/>
      <c r="C28" s="81"/>
      <c r="D28" s="81"/>
      <c r="E28" s="116"/>
    </row>
    <row r="29" spans="2:5" ht="16.5" customHeight="1">
      <c r="B29" s="319"/>
      <c r="C29" s="81"/>
      <c r="D29" s="81"/>
      <c r="E29" s="116"/>
    </row>
    <row r="30" spans="2:5" ht="16.5" customHeight="1">
      <c r="B30" s="319"/>
      <c r="C30" s="81"/>
      <c r="D30" s="81"/>
      <c r="E30" s="116"/>
    </row>
    <row r="31" spans="2:5" ht="16.5" customHeight="1">
      <c r="B31" s="319"/>
      <c r="C31" s="81"/>
      <c r="D31" s="81"/>
      <c r="E31" s="116"/>
    </row>
    <row r="32" spans="2:5" ht="16.5" customHeight="1">
      <c r="B32" s="319"/>
      <c r="C32" s="81"/>
      <c r="D32" s="81"/>
      <c r="E32" s="116"/>
    </row>
    <row r="33" spans="2:5" ht="16.5" customHeight="1">
      <c r="B33" s="319"/>
      <c r="C33" s="81"/>
      <c r="D33" s="81"/>
      <c r="E33" s="116"/>
    </row>
    <row r="34" spans="2:5" ht="16.5" customHeight="1">
      <c r="B34" s="319"/>
      <c r="C34" s="81"/>
      <c r="D34" s="81"/>
      <c r="E34" s="116"/>
    </row>
    <row r="35" spans="2:5" ht="16.5" customHeight="1">
      <c r="B35" s="319"/>
      <c r="C35" s="81"/>
      <c r="D35" s="81"/>
      <c r="E35" s="116"/>
    </row>
    <row r="36" spans="2:5" ht="16.5" customHeight="1">
      <c r="B36" s="319"/>
      <c r="C36" s="81"/>
      <c r="D36" s="81"/>
      <c r="E36" s="116"/>
    </row>
    <row r="37" spans="2:5" ht="16.5" customHeight="1">
      <c r="B37" s="319"/>
      <c r="C37" s="81"/>
      <c r="D37" s="81"/>
      <c r="E37" s="116"/>
    </row>
    <row r="38" spans="2:5" ht="16.5" customHeight="1">
      <c r="B38" s="321"/>
      <c r="C38" s="171"/>
      <c r="D38" s="171"/>
      <c r="E38" s="261"/>
    </row>
    <row r="39" spans="2:5" ht="16.5" customHeight="1">
      <c r="B39" s="119" t="s">
        <v>306</v>
      </c>
      <c r="C39" s="454">
        <f>SUM(C11:C38)</f>
        <v>0</v>
      </c>
      <c r="D39" s="454">
        <f>SUM(D11:D38)</f>
        <v>0</v>
      </c>
      <c r="E39" s="454">
        <f>SUM(E11:E38)</f>
        <v>0</v>
      </c>
    </row>
    <row r="40" spans="2:5" ht="18" customHeight="1">
      <c r="B40" s="24"/>
      <c r="C40" s="24"/>
      <c r="D40" s="24"/>
      <c r="E40" s="24"/>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mergeCells count="4">
    <mergeCell ref="B7:E7"/>
    <mergeCell ref="B8:B10"/>
    <mergeCell ref="C8:E8"/>
    <mergeCell ref="E9:E10"/>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5" r:id="rId1"/>
</worksheet>
</file>

<file path=xl/worksheets/sheet67.xml><?xml version="1.0" encoding="utf-8"?>
<worksheet xmlns="http://schemas.openxmlformats.org/spreadsheetml/2006/main" xmlns:r="http://schemas.openxmlformats.org/officeDocument/2006/relationships">
  <sheetPr>
    <pageSetUpPr fitToPage="1"/>
  </sheetPr>
  <dimension ref="A1:H35"/>
  <sheetViews>
    <sheetView showGridLines="0" zoomScalePageLayoutView="0" workbookViewId="0" topLeftCell="A1">
      <selection activeCell="A1" sqref="A1"/>
    </sheetView>
  </sheetViews>
  <sheetFormatPr defaultColWidth="9.140625" defaultRowHeight="15.75" customHeight="1"/>
  <cols>
    <col min="1" max="1" width="3.421875" style="23" customWidth="1"/>
    <col min="2" max="2" width="17.57421875" style="23" customWidth="1"/>
    <col min="3" max="3" width="9.28125" style="23" customWidth="1"/>
    <col min="4" max="4" width="18.28125" style="23" customWidth="1"/>
    <col min="5" max="5" width="18.7109375" style="23" customWidth="1"/>
    <col min="6" max="6" width="15.28125" style="23" customWidth="1"/>
    <col min="7" max="7" width="23.421875" style="23" customWidth="1"/>
    <col min="8" max="8" width="13.7109375" style="23" customWidth="1"/>
    <col min="9" max="16384" width="9.140625" style="23" customWidth="1"/>
  </cols>
  <sheetData>
    <row r="1" spans="1:8" ht="15.75" customHeight="1">
      <c r="A1" s="90"/>
      <c r="B1" s="90"/>
      <c r="C1" s="90"/>
      <c r="D1" s="90"/>
      <c r="E1" s="255"/>
      <c r="F1" s="90"/>
      <c r="G1" s="135"/>
      <c r="H1" s="90"/>
    </row>
    <row r="2" spans="1:8" ht="27.75" customHeight="1">
      <c r="A2" s="90"/>
      <c r="B2" s="1379" t="s">
        <v>336</v>
      </c>
      <c r="C2" s="1379"/>
      <c r="D2" s="1379"/>
      <c r="E2" s="1379"/>
      <c r="F2" s="350" t="s">
        <v>287</v>
      </c>
      <c r="G2" s="257"/>
      <c r="H2" s="90"/>
    </row>
    <row r="3" spans="1:8" ht="22.5" customHeight="1">
      <c r="A3" s="90"/>
      <c r="B3" s="1379"/>
      <c r="C3" s="1379"/>
      <c r="D3" s="1379"/>
      <c r="E3" s="1379"/>
      <c r="F3" s="162" t="s">
        <v>130</v>
      </c>
      <c r="G3" s="85"/>
      <c r="H3" s="90"/>
    </row>
    <row r="4" spans="1:8" ht="16.5" customHeight="1">
      <c r="A4" s="90"/>
      <c r="B4" s="1420" t="s">
        <v>621</v>
      </c>
      <c r="C4" s="1420"/>
      <c r="D4" s="1420"/>
      <c r="E4" s="1420"/>
      <c r="F4" s="162" t="s">
        <v>289</v>
      </c>
      <c r="G4" s="122">
        <v>1</v>
      </c>
      <c r="H4" s="90"/>
    </row>
    <row r="5" spans="1:8" ht="16.5" customHeight="1">
      <c r="A5" s="90"/>
      <c r="B5" s="1420" t="s">
        <v>736</v>
      </c>
      <c r="C5" s="1420"/>
      <c r="D5" s="1420"/>
      <c r="E5" s="1420"/>
      <c r="F5" s="75" t="s">
        <v>917</v>
      </c>
      <c r="G5" s="123">
        <f ca="1">TODAY()</f>
        <v>42394</v>
      </c>
      <c r="H5" s="90"/>
    </row>
    <row r="6" spans="1:8" ht="16.5" customHeight="1">
      <c r="A6" s="90"/>
      <c r="B6" s="344"/>
      <c r="C6" s="344"/>
      <c r="D6" s="344"/>
      <c r="E6" s="89"/>
      <c r="F6" s="90"/>
      <c r="G6" s="90"/>
      <c r="H6" s="90"/>
    </row>
    <row r="7" spans="1:8" ht="28.5" customHeight="1">
      <c r="A7" s="90"/>
      <c r="B7" s="1493" t="s">
        <v>879</v>
      </c>
      <c r="C7" s="1493"/>
      <c r="D7" s="1493"/>
      <c r="E7" s="1493"/>
      <c r="F7" s="1493"/>
      <c r="G7" s="1493"/>
      <c r="H7" s="90"/>
    </row>
    <row r="8" spans="1:8" ht="13.5" customHeight="1">
      <c r="A8" s="90"/>
      <c r="B8" s="608" t="s">
        <v>506</v>
      </c>
      <c r="C8" s="245"/>
      <c r="D8" s="1894"/>
      <c r="E8" s="1894"/>
      <c r="F8" s="1894"/>
      <c r="G8" s="1894"/>
      <c r="H8" s="90"/>
    </row>
    <row r="9" spans="1:8" s="33" customFormat="1" ht="15.75" customHeight="1">
      <c r="A9" s="269"/>
      <c r="B9" s="1719" t="s">
        <v>597</v>
      </c>
      <c r="C9" s="1495" t="s">
        <v>1009</v>
      </c>
      <c r="D9" s="1488" t="s">
        <v>598</v>
      </c>
      <c r="E9" s="1488" t="s">
        <v>599</v>
      </c>
      <c r="F9" s="1488" t="s">
        <v>684</v>
      </c>
      <c r="G9" s="1500" t="s">
        <v>600</v>
      </c>
      <c r="H9" s="269"/>
    </row>
    <row r="10" spans="1:8" s="33" customFormat="1" ht="15.75" customHeight="1">
      <c r="A10" s="269"/>
      <c r="B10" s="1932"/>
      <c r="C10" s="1497"/>
      <c r="D10" s="1489"/>
      <c r="E10" s="1489"/>
      <c r="F10" s="1489"/>
      <c r="G10" s="1501"/>
      <c r="H10" s="269"/>
    </row>
    <row r="11" spans="1:8" s="33" customFormat="1" ht="48" customHeight="1">
      <c r="A11" s="269"/>
      <c r="B11" s="1933"/>
      <c r="C11" s="1499"/>
      <c r="D11" s="1490"/>
      <c r="E11" s="1490"/>
      <c r="F11" s="1490"/>
      <c r="G11" s="1502"/>
      <c r="H11" s="269"/>
    </row>
    <row r="12" spans="1:8" ht="30.75" customHeight="1">
      <c r="A12" s="90"/>
      <c r="B12" s="877" t="s">
        <v>737</v>
      </c>
      <c r="C12" s="78"/>
      <c r="D12" s="79"/>
      <c r="E12" s="510"/>
      <c r="F12" s="570"/>
      <c r="G12" s="271"/>
      <c r="H12" s="90"/>
    </row>
    <row r="13" spans="1:8" ht="15.75" customHeight="1">
      <c r="A13" s="90"/>
      <c r="B13" s="878"/>
      <c r="C13" s="140"/>
      <c r="D13" s="81"/>
      <c r="E13" s="511"/>
      <c r="F13" s="84">
        <f aca="true" t="shared" si="0" ref="F13:F19">IF(E13=0,D13,D13*E13)</f>
        <v>0</v>
      </c>
      <c r="G13" s="152"/>
      <c r="H13" s="90"/>
    </row>
    <row r="14" spans="1:8" ht="15.75" customHeight="1">
      <c r="A14" s="90"/>
      <c r="B14" s="319"/>
      <c r="C14" s="408"/>
      <c r="D14" s="81"/>
      <c r="E14" s="511"/>
      <c r="F14" s="84">
        <f t="shared" si="0"/>
        <v>0</v>
      </c>
      <c r="G14" s="152"/>
      <c r="H14" s="90"/>
    </row>
    <row r="15" spans="1:8" ht="15.75" customHeight="1">
      <c r="A15" s="90"/>
      <c r="B15" s="319"/>
      <c r="C15" s="408"/>
      <c r="D15" s="81"/>
      <c r="E15" s="511"/>
      <c r="F15" s="84">
        <f t="shared" si="0"/>
        <v>0</v>
      </c>
      <c r="G15" s="152"/>
      <c r="H15" s="90"/>
    </row>
    <row r="16" spans="1:8" ht="15.75" customHeight="1">
      <c r="A16" s="90"/>
      <c r="B16" s="319"/>
      <c r="C16" s="408"/>
      <c r="D16" s="81"/>
      <c r="E16" s="511"/>
      <c r="F16" s="84">
        <f t="shared" si="0"/>
        <v>0</v>
      </c>
      <c r="G16" s="152"/>
      <c r="H16" s="90"/>
    </row>
    <row r="17" spans="1:8" ht="15.75" customHeight="1">
      <c r="A17" s="90"/>
      <c r="B17" s="319"/>
      <c r="C17" s="408"/>
      <c r="D17" s="81"/>
      <c r="E17" s="511"/>
      <c r="F17" s="84">
        <f t="shared" si="0"/>
        <v>0</v>
      </c>
      <c r="G17" s="152"/>
      <c r="H17" s="90"/>
    </row>
    <row r="18" spans="1:8" ht="15.75" customHeight="1">
      <c r="A18" s="90"/>
      <c r="B18" s="319"/>
      <c r="C18" s="408"/>
      <c r="D18" s="81"/>
      <c r="E18" s="511"/>
      <c r="F18" s="84">
        <f t="shared" si="0"/>
        <v>0</v>
      </c>
      <c r="G18" s="152"/>
      <c r="H18" s="90"/>
    </row>
    <row r="19" spans="1:8" ht="15.75" customHeight="1">
      <c r="A19" s="90"/>
      <c r="B19" s="319"/>
      <c r="C19" s="408"/>
      <c r="D19" s="81"/>
      <c r="E19" s="511"/>
      <c r="F19" s="84">
        <f t="shared" si="0"/>
        <v>0</v>
      </c>
      <c r="G19" s="152"/>
      <c r="H19" s="90"/>
    </row>
    <row r="20" spans="1:8" ht="30" customHeight="1">
      <c r="A20" s="90"/>
      <c r="B20" s="879" t="s">
        <v>738</v>
      </c>
      <c r="C20" s="83"/>
      <c r="D20" s="880"/>
      <c r="E20" s="881"/>
      <c r="F20" s="133"/>
      <c r="G20" s="82"/>
      <c r="H20" s="90"/>
    </row>
    <row r="21" spans="1:8" ht="15.75" customHeight="1">
      <c r="A21" s="90"/>
      <c r="B21" s="882"/>
      <c r="C21" s="83"/>
      <c r="D21" s="880"/>
      <c r="E21" s="881"/>
      <c r="F21" s="133"/>
      <c r="G21" s="82"/>
      <c r="H21" s="90"/>
    </row>
    <row r="22" spans="1:8" ht="15.75" customHeight="1">
      <c r="A22" s="90"/>
      <c r="B22" s="883"/>
      <c r="C22" s="140"/>
      <c r="D22" s="880"/>
      <c r="E22" s="881"/>
      <c r="F22" s="84">
        <f aca="true" t="shared" si="1" ref="F22:F29">IF(E22=0,D22,D22*E22)</f>
        <v>0</v>
      </c>
      <c r="G22" s="152"/>
      <c r="H22" s="90"/>
    </row>
    <row r="23" spans="1:8" ht="15.75" customHeight="1">
      <c r="A23" s="90"/>
      <c r="B23" s="883"/>
      <c r="C23" s="140"/>
      <c r="D23" s="880"/>
      <c r="E23" s="881"/>
      <c r="F23" s="84">
        <f t="shared" si="1"/>
        <v>0</v>
      </c>
      <c r="G23" s="152"/>
      <c r="H23" s="90"/>
    </row>
    <row r="24" spans="1:8" ht="15.75" customHeight="1">
      <c r="A24" s="90"/>
      <c r="B24" s="883"/>
      <c r="C24" s="140"/>
      <c r="D24" s="880"/>
      <c r="E24" s="881"/>
      <c r="F24" s="84">
        <f t="shared" si="1"/>
        <v>0</v>
      </c>
      <c r="G24" s="152"/>
      <c r="H24" s="90"/>
    </row>
    <row r="25" spans="1:8" ht="15.75" customHeight="1">
      <c r="A25" s="90"/>
      <c r="B25" s="883"/>
      <c r="C25" s="140"/>
      <c r="D25" s="880"/>
      <c r="E25" s="881"/>
      <c r="F25" s="84">
        <f t="shared" si="1"/>
        <v>0</v>
      </c>
      <c r="G25" s="152"/>
      <c r="H25" s="90"/>
    </row>
    <row r="26" spans="1:8" ht="15.75" customHeight="1">
      <c r="A26" s="90"/>
      <c r="B26" s="883"/>
      <c r="C26" s="140"/>
      <c r="D26" s="880"/>
      <c r="E26" s="881"/>
      <c r="F26" s="84">
        <f t="shared" si="1"/>
        <v>0</v>
      </c>
      <c r="G26" s="152"/>
      <c r="H26" s="90"/>
    </row>
    <row r="27" spans="1:8" ht="15.75" customHeight="1">
      <c r="A27" s="90"/>
      <c r="B27" s="883"/>
      <c r="C27" s="140"/>
      <c r="D27" s="880"/>
      <c r="E27" s="881"/>
      <c r="F27" s="84">
        <f t="shared" si="1"/>
        <v>0</v>
      </c>
      <c r="G27" s="152"/>
      <c r="H27" s="90"/>
    </row>
    <row r="28" spans="1:8" ht="15.75" customHeight="1">
      <c r="A28" s="90"/>
      <c r="B28" s="319"/>
      <c r="C28" s="408"/>
      <c r="D28" s="81"/>
      <c r="E28" s="511"/>
      <c r="F28" s="84">
        <f t="shared" si="1"/>
        <v>0</v>
      </c>
      <c r="G28" s="152"/>
      <c r="H28" s="90"/>
    </row>
    <row r="29" spans="1:8" ht="15.75" customHeight="1">
      <c r="A29" s="90"/>
      <c r="B29" s="321"/>
      <c r="C29" s="409"/>
      <c r="D29" s="171"/>
      <c r="E29" s="512"/>
      <c r="F29" s="160">
        <f t="shared" si="1"/>
        <v>0</v>
      </c>
      <c r="G29" s="161"/>
      <c r="H29" s="90"/>
    </row>
    <row r="30" spans="1:8" ht="17.25" customHeight="1">
      <c r="A30" s="90"/>
      <c r="B30" s="884" t="s">
        <v>300</v>
      </c>
      <c r="C30" s="885"/>
      <c r="D30" s="145">
        <f>SUM(D12:D29)</f>
        <v>0</v>
      </c>
      <c r="E30" s="886" t="s">
        <v>300</v>
      </c>
      <c r="F30" s="145">
        <f>SUM(F12:F29)</f>
        <v>0</v>
      </c>
      <c r="G30" s="145">
        <f>SUM(G13:G29)</f>
        <v>0</v>
      </c>
      <c r="H30" s="90"/>
    </row>
    <row r="31" spans="1:8" ht="17.25" customHeight="1">
      <c r="A31" s="90"/>
      <c r="B31" s="578"/>
      <c r="C31" s="578"/>
      <c r="D31" s="400"/>
      <c r="E31" s="514" t="s">
        <v>514</v>
      </c>
      <c r="F31" s="273"/>
      <c r="G31" s="273"/>
      <c r="H31" s="90"/>
    </row>
    <row r="32" spans="1:8" ht="17.25" customHeight="1">
      <c r="A32" s="90"/>
      <c r="B32" s="578"/>
      <c r="C32" s="578"/>
      <c r="D32" s="400"/>
      <c r="E32" s="514" t="s">
        <v>619</v>
      </c>
      <c r="F32" s="457">
        <f>F31-F30</f>
        <v>0</v>
      </c>
      <c r="G32" s="457">
        <f>G31-G30</f>
        <v>0</v>
      </c>
      <c r="H32" s="90"/>
    </row>
    <row r="33" spans="1:8" ht="15.75" customHeight="1">
      <c r="A33" s="90"/>
      <c r="B33" s="89"/>
      <c r="C33" s="89"/>
      <c r="D33" s="89"/>
      <c r="E33" s="843"/>
      <c r="F33" s="400"/>
      <c r="G33" s="400"/>
      <c r="H33" s="90"/>
    </row>
    <row r="34" spans="1:8" ht="15.75" customHeight="1">
      <c r="A34" s="90"/>
      <c r="B34" s="90"/>
      <c r="C34" s="90"/>
      <c r="D34" s="577"/>
      <c r="E34" s="816"/>
      <c r="F34" s="816"/>
      <c r="G34" s="816"/>
      <c r="H34" s="90"/>
    </row>
    <row r="35" spans="3:6" ht="15.75" customHeight="1">
      <c r="C35" s="54"/>
      <c r="D35" s="43"/>
      <c r="E35" s="43"/>
      <c r="F35" s="43"/>
    </row>
  </sheetData>
  <sheetProtection/>
  <mergeCells count="11">
    <mergeCell ref="F9:F11"/>
    <mergeCell ref="D9:D11"/>
    <mergeCell ref="B2:E3"/>
    <mergeCell ref="B4:E4"/>
    <mergeCell ref="B5:E5"/>
    <mergeCell ref="B7:G7"/>
    <mergeCell ref="D8:G8"/>
    <mergeCell ref="B9:B11"/>
    <mergeCell ref="G9:G11"/>
    <mergeCell ref="C9:C11"/>
    <mergeCell ref="E9:E11"/>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5" r:id="rId1"/>
</worksheet>
</file>

<file path=xl/worksheets/sheet68.xml><?xml version="1.0" encoding="utf-8"?>
<worksheet xmlns="http://schemas.openxmlformats.org/spreadsheetml/2006/main" xmlns:r="http://schemas.openxmlformats.org/officeDocument/2006/relationships">
  <dimension ref="A1:H55"/>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9.8515625" style="23" customWidth="1"/>
    <col min="3" max="3" width="9.7109375" style="23" customWidth="1"/>
    <col min="4" max="4" width="40.57421875" style="23" customWidth="1"/>
    <col min="5" max="5" width="11.8515625" style="23" customWidth="1"/>
    <col min="6" max="6" width="19.8515625" style="23" customWidth="1"/>
    <col min="7" max="7" width="2.7109375" style="23" customWidth="1"/>
    <col min="8" max="16384" width="9.140625" style="23" customWidth="1"/>
  </cols>
  <sheetData>
    <row r="1" spans="1:6" ht="15.75" customHeight="1">
      <c r="A1" s="90"/>
      <c r="B1" s="90"/>
      <c r="C1" s="90"/>
      <c r="D1" s="90"/>
      <c r="E1" s="255"/>
      <c r="F1" s="90"/>
    </row>
    <row r="2" spans="1:6" ht="27.75" customHeight="1">
      <c r="A2" s="90"/>
      <c r="B2" s="1379" t="s">
        <v>274</v>
      </c>
      <c r="C2" s="1379"/>
      <c r="D2" s="1379"/>
      <c r="E2" s="350" t="s">
        <v>287</v>
      </c>
      <c r="F2" s="257"/>
    </row>
    <row r="3" spans="1:6" ht="22.5" customHeight="1">
      <c r="A3" s="90"/>
      <c r="B3" s="1379"/>
      <c r="C3" s="1379"/>
      <c r="D3" s="1379"/>
      <c r="E3" s="162" t="s">
        <v>130</v>
      </c>
      <c r="F3" s="85"/>
    </row>
    <row r="4" spans="1:6" ht="16.5" customHeight="1">
      <c r="A4" s="90"/>
      <c r="B4" s="1472" t="s">
        <v>888</v>
      </c>
      <c r="C4" s="1472"/>
      <c r="D4" s="1472"/>
      <c r="E4" s="162" t="s">
        <v>289</v>
      </c>
      <c r="F4" s="120">
        <v>1</v>
      </c>
    </row>
    <row r="5" spans="1:6" ht="16.5" customHeight="1">
      <c r="A5" s="90"/>
      <c r="B5" s="1472" t="s">
        <v>889</v>
      </c>
      <c r="C5" s="1472"/>
      <c r="D5" s="1472"/>
      <c r="E5" s="75" t="s">
        <v>917</v>
      </c>
      <c r="F5" s="123">
        <f ca="1">TODAY()</f>
        <v>42394</v>
      </c>
    </row>
    <row r="6" spans="1:6" ht="13.5" customHeight="1">
      <c r="A6" s="90"/>
      <c r="B6" s="90"/>
      <c r="C6" s="90"/>
      <c r="D6" s="90"/>
      <c r="E6" s="90"/>
      <c r="F6" s="90"/>
    </row>
    <row r="7" spans="1:6" ht="31.5" customHeight="1">
      <c r="A7" s="90"/>
      <c r="B7" s="1416" t="s">
        <v>693</v>
      </c>
      <c r="C7" s="1416"/>
      <c r="D7" s="1416"/>
      <c r="E7" s="1416"/>
      <c r="F7" s="1416"/>
    </row>
    <row r="8" spans="1:6" ht="13.5" customHeight="1">
      <c r="A8" s="90"/>
      <c r="B8" s="401"/>
      <c r="C8" s="242"/>
      <c r="D8" s="887"/>
      <c r="E8" s="242" t="s">
        <v>292</v>
      </c>
      <c r="F8" s="242"/>
    </row>
    <row r="9" spans="1:6" ht="15" customHeight="1">
      <c r="A9" s="90"/>
      <c r="B9" s="888" t="s">
        <v>890</v>
      </c>
      <c r="C9" s="889"/>
      <c r="D9" s="890"/>
      <c r="E9" s="889"/>
      <c r="F9" s="889"/>
    </row>
    <row r="10" spans="1:6" ht="13.5" customHeight="1">
      <c r="A10" s="90"/>
      <c r="B10" s="1481" t="s">
        <v>891</v>
      </c>
      <c r="C10" s="1428"/>
      <c r="D10" s="1428"/>
      <c r="E10" s="1428"/>
      <c r="F10" s="1477"/>
    </row>
    <row r="11" spans="1:6" ht="15" customHeight="1">
      <c r="A11" s="90"/>
      <c r="B11" s="360" t="s">
        <v>357</v>
      </c>
      <c r="C11" s="138"/>
      <c r="D11" s="138"/>
      <c r="E11" s="361"/>
      <c r="F11" s="362"/>
    </row>
    <row r="12" spans="1:6" ht="13.5" customHeight="1">
      <c r="A12" s="90"/>
      <c r="B12" s="363" t="s">
        <v>358</v>
      </c>
      <c r="C12" s="364"/>
      <c r="D12" s="153"/>
      <c r="E12" s="365"/>
      <c r="F12" s="366"/>
    </row>
    <row r="13" spans="1:6" ht="13.5" customHeight="1">
      <c r="A13" s="90"/>
      <c r="B13" s="367" t="s">
        <v>359</v>
      </c>
      <c r="C13" s="348" t="s">
        <v>295</v>
      </c>
      <c r="D13" s="368" t="s">
        <v>296</v>
      </c>
      <c r="E13" s="368" t="s">
        <v>297</v>
      </c>
      <c r="F13" s="366"/>
    </row>
    <row r="14" spans="1:6" ht="13.5" customHeight="1">
      <c r="A14" s="90"/>
      <c r="B14" s="169"/>
      <c r="C14" s="369"/>
      <c r="D14" s="81"/>
      <c r="E14" s="81"/>
      <c r="F14" s="366"/>
    </row>
    <row r="15" spans="1:6" ht="13.5" customHeight="1">
      <c r="A15" s="90"/>
      <c r="B15" s="169"/>
      <c r="C15" s="369"/>
      <c r="D15" s="81"/>
      <c r="E15" s="81"/>
      <c r="F15" s="366"/>
    </row>
    <row r="16" spans="1:6" ht="13.5" customHeight="1">
      <c r="A16" s="90"/>
      <c r="B16" s="169"/>
      <c r="C16" s="369"/>
      <c r="D16" s="81"/>
      <c r="E16" s="81"/>
      <c r="F16" s="366"/>
    </row>
    <row r="17" spans="1:6" ht="13.5" customHeight="1">
      <c r="A17" s="90"/>
      <c r="B17" s="169"/>
      <c r="C17" s="369"/>
      <c r="D17" s="81"/>
      <c r="E17" s="81"/>
      <c r="F17" s="366"/>
    </row>
    <row r="18" spans="1:6" ht="13.5" customHeight="1">
      <c r="A18" s="90"/>
      <c r="B18" s="169"/>
      <c r="C18" s="369"/>
      <c r="D18" s="370" t="s">
        <v>340</v>
      </c>
      <c r="E18" s="81"/>
      <c r="F18" s="310">
        <f>-SUM(E14:E18)</f>
        <v>0</v>
      </c>
    </row>
    <row r="19" spans="1:6" ht="13.5" customHeight="1">
      <c r="A19" s="90"/>
      <c r="B19" s="891"/>
      <c r="C19" s="158"/>
      <c r="D19" s="158"/>
      <c r="E19" s="371"/>
      <c r="F19" s="154"/>
    </row>
    <row r="20" spans="1:6" ht="15" customHeight="1">
      <c r="A20" s="90"/>
      <c r="B20" s="372" t="s">
        <v>360</v>
      </c>
      <c r="C20" s="84"/>
      <c r="D20" s="84"/>
      <c r="E20" s="365"/>
      <c r="F20" s="366"/>
    </row>
    <row r="21" spans="1:6" ht="13.5" customHeight="1">
      <c r="A21" s="90"/>
      <c r="B21" s="363" t="s">
        <v>293</v>
      </c>
      <c r="C21" s="364"/>
      <c r="D21" s="153"/>
      <c r="E21" s="365"/>
      <c r="F21" s="366"/>
    </row>
    <row r="22" spans="1:6" ht="13.5" customHeight="1">
      <c r="A22" s="90"/>
      <c r="B22" s="367" t="s">
        <v>361</v>
      </c>
      <c r="C22" s="348" t="s">
        <v>295</v>
      </c>
      <c r="D22" s="368" t="s">
        <v>296</v>
      </c>
      <c r="E22" s="368" t="s">
        <v>297</v>
      </c>
      <c r="F22" s="366"/>
    </row>
    <row r="23" spans="1:6" ht="13.5" customHeight="1">
      <c r="A23" s="90"/>
      <c r="B23" s="169"/>
      <c r="C23" s="369"/>
      <c r="D23" s="81"/>
      <c r="E23" s="81"/>
      <c r="F23" s="366"/>
    </row>
    <row r="24" spans="1:6" ht="13.5" customHeight="1">
      <c r="A24" s="90"/>
      <c r="B24" s="169"/>
      <c r="C24" s="369"/>
      <c r="D24" s="81"/>
      <c r="E24" s="81"/>
      <c r="F24" s="366"/>
    </row>
    <row r="25" spans="1:6" ht="13.5" customHeight="1">
      <c r="A25" s="90"/>
      <c r="B25" s="169"/>
      <c r="C25" s="369"/>
      <c r="D25" s="81"/>
      <c r="E25" s="81"/>
      <c r="F25" s="366"/>
    </row>
    <row r="26" spans="1:6" ht="13.5" customHeight="1">
      <c r="A26" s="90"/>
      <c r="B26" s="169"/>
      <c r="C26" s="369"/>
      <c r="D26" s="81"/>
      <c r="E26" s="81"/>
      <c r="F26" s="366"/>
    </row>
    <row r="27" spans="1:6" ht="13.5" customHeight="1">
      <c r="A27" s="90"/>
      <c r="B27" s="170"/>
      <c r="C27" s="892"/>
      <c r="D27" s="893" t="s">
        <v>340</v>
      </c>
      <c r="E27" s="171"/>
      <c r="F27" s="497">
        <f>SUM(E23:E27)</f>
        <v>0</v>
      </c>
    </row>
    <row r="28" spans="1:6" ht="13.5" customHeight="1">
      <c r="A28" s="90"/>
      <c r="B28" s="1934" t="s">
        <v>356</v>
      </c>
      <c r="C28" s="1428"/>
      <c r="D28" s="1428"/>
      <c r="E28" s="1428"/>
      <c r="F28" s="1477"/>
    </row>
    <row r="29" spans="1:6" ht="15" customHeight="1">
      <c r="A29" s="90"/>
      <c r="B29" s="688" t="s">
        <v>363</v>
      </c>
      <c r="C29" s="570"/>
      <c r="D29" s="570"/>
      <c r="E29" s="894"/>
      <c r="F29" s="499"/>
    </row>
    <row r="30" spans="1:6" ht="13.5" customHeight="1">
      <c r="A30" s="90"/>
      <c r="B30" s="363" t="s">
        <v>364</v>
      </c>
      <c r="C30" s="364"/>
      <c r="D30" s="153"/>
      <c r="E30" s="365"/>
      <c r="F30" s="366"/>
    </row>
    <row r="31" spans="1:6" ht="13.5" customHeight="1">
      <c r="A31" s="90"/>
      <c r="B31" s="367" t="s">
        <v>359</v>
      </c>
      <c r="C31" s="348" t="s">
        <v>295</v>
      </c>
      <c r="D31" s="368" t="s">
        <v>296</v>
      </c>
      <c r="E31" s="368" t="s">
        <v>297</v>
      </c>
      <c r="F31" s="366"/>
    </row>
    <row r="32" spans="1:6" ht="13.5" customHeight="1">
      <c r="A32" s="90"/>
      <c r="B32" s="169"/>
      <c r="C32" s="369"/>
      <c r="D32" s="81"/>
      <c r="E32" s="81"/>
      <c r="F32" s="366"/>
    </row>
    <row r="33" spans="1:6" ht="13.5" customHeight="1">
      <c r="A33" s="90"/>
      <c r="B33" s="169"/>
      <c r="C33" s="369"/>
      <c r="D33" s="81"/>
      <c r="E33" s="81"/>
      <c r="F33" s="366"/>
    </row>
    <row r="34" spans="1:6" ht="13.5" customHeight="1">
      <c r="A34" s="90"/>
      <c r="B34" s="169"/>
      <c r="C34" s="369"/>
      <c r="D34" s="81"/>
      <c r="E34" s="81"/>
      <c r="F34" s="366"/>
    </row>
    <row r="35" spans="1:6" ht="13.5" customHeight="1">
      <c r="A35" s="90"/>
      <c r="B35" s="169"/>
      <c r="C35" s="369"/>
      <c r="D35" s="81"/>
      <c r="E35" s="81"/>
      <c r="F35" s="366"/>
    </row>
    <row r="36" spans="1:6" ht="13.5" customHeight="1">
      <c r="A36" s="90"/>
      <c r="B36" s="169"/>
      <c r="C36" s="369"/>
      <c r="D36" s="370" t="s">
        <v>340</v>
      </c>
      <c r="E36" s="81"/>
      <c r="F36" s="310">
        <f>SUM(E32:E36)</f>
        <v>0</v>
      </c>
    </row>
    <row r="37" spans="1:6" ht="13.5" customHeight="1">
      <c r="A37" s="90"/>
      <c r="B37" s="891"/>
      <c r="C37" s="158"/>
      <c r="D37" s="158"/>
      <c r="E37" s="371"/>
      <c r="F37" s="154"/>
    </row>
    <row r="38" spans="1:6" ht="15" customHeight="1">
      <c r="A38" s="90"/>
      <c r="B38" s="372" t="s">
        <v>365</v>
      </c>
      <c r="C38" s="84"/>
      <c r="D38" s="84"/>
      <c r="E38" s="365"/>
      <c r="F38" s="366"/>
    </row>
    <row r="39" spans="1:6" ht="13.5" customHeight="1">
      <c r="A39" s="90"/>
      <c r="B39" s="363" t="s">
        <v>293</v>
      </c>
      <c r="C39" s="364"/>
      <c r="D39" s="84"/>
      <c r="E39" s="365"/>
      <c r="F39" s="366"/>
    </row>
    <row r="40" spans="1:6" ht="13.5" customHeight="1">
      <c r="A40" s="90"/>
      <c r="B40" s="367" t="s">
        <v>366</v>
      </c>
      <c r="C40" s="348" t="s">
        <v>295</v>
      </c>
      <c r="D40" s="84" t="s">
        <v>296</v>
      </c>
      <c r="E40" s="368" t="s">
        <v>297</v>
      </c>
      <c r="F40" s="366"/>
    </row>
    <row r="41" spans="1:6" ht="13.5" customHeight="1">
      <c r="A41" s="90"/>
      <c r="B41" s="169"/>
      <c r="C41" s="369"/>
      <c r="D41" s="81"/>
      <c r="E41" s="81"/>
      <c r="F41" s="366"/>
    </row>
    <row r="42" spans="1:6" ht="13.5" customHeight="1">
      <c r="A42" s="90"/>
      <c r="B42" s="169"/>
      <c r="C42" s="369"/>
      <c r="D42" s="81"/>
      <c r="E42" s="81"/>
      <c r="F42" s="366"/>
    </row>
    <row r="43" spans="1:6" ht="13.5" customHeight="1">
      <c r="A43" s="90"/>
      <c r="B43" s="169"/>
      <c r="C43" s="369"/>
      <c r="D43" s="81"/>
      <c r="E43" s="81"/>
      <c r="F43" s="366"/>
    </row>
    <row r="44" spans="1:6" ht="13.5" customHeight="1">
      <c r="A44" s="90"/>
      <c r="B44" s="169"/>
      <c r="C44" s="369"/>
      <c r="D44" s="81"/>
      <c r="E44" s="81"/>
      <c r="F44" s="366"/>
    </row>
    <row r="45" spans="1:6" ht="13.5" customHeight="1">
      <c r="A45" s="90"/>
      <c r="B45" s="169"/>
      <c r="C45" s="369"/>
      <c r="D45" s="370" t="s">
        <v>340</v>
      </c>
      <c r="E45" s="81"/>
      <c r="F45" s="310">
        <f>-SUM(E41:E45)</f>
        <v>0</v>
      </c>
    </row>
    <row r="46" spans="1:6" ht="13.5" customHeight="1">
      <c r="A46" s="90"/>
      <c r="B46" s="372" t="s">
        <v>367</v>
      </c>
      <c r="C46" s="84"/>
      <c r="D46" s="895"/>
      <c r="E46" s="380"/>
      <c r="F46" s="381">
        <f>F9+F18+F27+F36+F45</f>
        <v>0</v>
      </c>
    </row>
    <row r="47" spans="1:6" ht="15" customHeight="1">
      <c r="A47" s="90"/>
      <c r="B47" s="883" t="s">
        <v>368</v>
      </c>
      <c r="C47" s="896"/>
      <c r="D47" s="897"/>
      <c r="E47" s="679"/>
      <c r="F47" s="320"/>
    </row>
    <row r="48" spans="1:6" ht="15" customHeight="1">
      <c r="A48" s="90"/>
      <c r="B48" s="898" t="s">
        <v>369</v>
      </c>
      <c r="C48" s="899"/>
      <c r="D48" s="899"/>
      <c r="E48" s="681"/>
      <c r="F48" s="172">
        <f>+F47-F46</f>
        <v>0</v>
      </c>
    </row>
    <row r="49" spans="1:6" ht="13.5" customHeight="1">
      <c r="A49" s="90"/>
      <c r="B49" s="390"/>
      <c r="C49" s="390"/>
      <c r="D49" s="118"/>
      <c r="E49" s="118"/>
      <c r="F49" s="118"/>
    </row>
    <row r="50" spans="1:6" ht="13.5" customHeight="1">
      <c r="A50" s="90"/>
      <c r="B50" s="105" t="s">
        <v>370</v>
      </c>
      <c r="C50" s="89"/>
      <c r="D50" s="89"/>
      <c r="E50" s="89"/>
      <c r="F50" s="89"/>
    </row>
    <row r="51" spans="1:6" ht="13.5" customHeight="1">
      <c r="A51" s="90"/>
      <c r="B51" s="89"/>
      <c r="C51" s="89"/>
      <c r="D51" s="89"/>
      <c r="E51" s="89"/>
      <c r="F51" s="89"/>
    </row>
    <row r="52" spans="1:6" ht="13.5" customHeight="1">
      <c r="A52" s="90"/>
      <c r="B52" s="89"/>
      <c r="C52" s="89"/>
      <c r="D52" s="89"/>
      <c r="E52" s="89"/>
      <c r="F52" s="89"/>
    </row>
    <row r="53" spans="1:6" ht="13.5" customHeight="1">
      <c r="A53" s="90"/>
      <c r="B53" s="89"/>
      <c r="C53" s="89"/>
      <c r="D53" s="89"/>
      <c r="E53" s="89"/>
      <c r="F53" s="89"/>
    </row>
    <row r="54" spans="1:8" ht="13.5" customHeight="1">
      <c r="A54" s="90"/>
      <c r="B54" s="89"/>
      <c r="C54" s="89"/>
      <c r="D54" s="89"/>
      <c r="E54" s="89"/>
      <c r="F54" s="89"/>
      <c r="G54" s="24"/>
      <c r="H54" s="24"/>
    </row>
    <row r="55" spans="2:6" ht="13.5" customHeight="1">
      <c r="B55" s="24"/>
      <c r="C55" s="24"/>
      <c r="D55" s="28"/>
      <c r="E55" s="24"/>
      <c r="F55" s="2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sheetProtection/>
  <mergeCells count="6">
    <mergeCell ref="B10:F10"/>
    <mergeCell ref="B28:F28"/>
    <mergeCell ref="B2:D3"/>
    <mergeCell ref="B4:D4"/>
    <mergeCell ref="B5:D5"/>
    <mergeCell ref="B7:F7"/>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69.xml><?xml version="1.0" encoding="utf-8"?>
<worksheet xmlns="http://schemas.openxmlformats.org/spreadsheetml/2006/main" xmlns:r="http://schemas.openxmlformats.org/officeDocument/2006/relationships">
  <sheetPr>
    <pageSetUpPr fitToPage="1"/>
  </sheetPr>
  <dimension ref="A1:G45"/>
  <sheetViews>
    <sheetView showGridLines="0" zoomScale="75" zoomScaleNormal="75" zoomScalePageLayoutView="0" workbookViewId="0" topLeftCell="A1">
      <selection activeCell="A1" sqref="A1"/>
    </sheetView>
  </sheetViews>
  <sheetFormatPr defaultColWidth="9.140625" defaultRowHeight="15.75" customHeight="1"/>
  <cols>
    <col min="1" max="1" width="2.28125" style="23" customWidth="1"/>
    <col min="2" max="2" width="13.140625" style="23" customWidth="1"/>
    <col min="3" max="3" width="23.57421875" style="23" customWidth="1"/>
    <col min="4" max="4" width="32.8515625" style="23" customWidth="1"/>
    <col min="5" max="5" width="13.57421875" style="23" customWidth="1"/>
    <col min="6" max="6" width="27.28125" style="23" customWidth="1"/>
    <col min="7" max="7" width="15.8515625" style="23" customWidth="1"/>
    <col min="8" max="8" width="2.7109375" style="23" customWidth="1"/>
    <col min="9" max="9" width="5.00390625" style="23" customWidth="1"/>
    <col min="10" max="16384" width="9.140625" style="23" customWidth="1"/>
  </cols>
  <sheetData>
    <row r="1" spans="1:7" ht="15.75" customHeight="1">
      <c r="A1" s="90"/>
      <c r="B1" s="90"/>
      <c r="C1" s="90"/>
      <c r="D1" s="90"/>
      <c r="E1" s="90"/>
      <c r="F1" s="135"/>
      <c r="G1" s="90"/>
    </row>
    <row r="2" spans="1:7" ht="27.75" customHeight="1">
      <c r="A2" s="90"/>
      <c r="B2" s="1379" t="s">
        <v>274</v>
      </c>
      <c r="C2" s="1379"/>
      <c r="D2" s="1379"/>
      <c r="E2" s="350" t="s">
        <v>287</v>
      </c>
      <c r="F2" s="257"/>
      <c r="G2" s="90"/>
    </row>
    <row r="3" spans="1:7" ht="22.5" customHeight="1">
      <c r="A3" s="90"/>
      <c r="B3" s="1379"/>
      <c r="C3" s="1379"/>
      <c r="D3" s="1379"/>
      <c r="E3" s="162" t="s">
        <v>130</v>
      </c>
      <c r="F3" s="85"/>
      <c r="G3" s="90"/>
    </row>
    <row r="4" spans="1:7" ht="16.5" customHeight="1">
      <c r="A4" s="90"/>
      <c r="B4" s="1472" t="s">
        <v>892</v>
      </c>
      <c r="C4" s="1472"/>
      <c r="D4" s="1472"/>
      <c r="E4" s="162" t="s">
        <v>289</v>
      </c>
      <c r="F4" s="120">
        <v>1</v>
      </c>
      <c r="G4" s="90"/>
    </row>
    <row r="5" spans="1:7" ht="16.5" customHeight="1">
      <c r="A5" s="90"/>
      <c r="B5" s="1472"/>
      <c r="C5" s="1472"/>
      <c r="D5" s="1472"/>
      <c r="E5" s="75" t="s">
        <v>917</v>
      </c>
      <c r="F5" s="123">
        <f ca="1">TODAY()</f>
        <v>42394</v>
      </c>
      <c r="G5" s="90"/>
    </row>
    <row r="6" spans="1:7" ht="13.5" customHeight="1">
      <c r="A6" s="90"/>
      <c r="B6" s="90"/>
      <c r="C6" s="90"/>
      <c r="D6" s="90"/>
      <c r="E6" s="90"/>
      <c r="F6" s="90"/>
      <c r="G6" s="89"/>
    </row>
    <row r="7" spans="1:7" ht="13.5" customHeight="1">
      <c r="A7" s="90"/>
      <c r="B7" s="1493" t="s">
        <v>880</v>
      </c>
      <c r="C7" s="1493"/>
      <c r="D7" s="1493"/>
      <c r="E7" s="1493"/>
      <c r="F7" s="1493"/>
      <c r="G7" s="89"/>
    </row>
    <row r="8" spans="1:7" ht="15" customHeight="1">
      <c r="A8" s="90"/>
      <c r="B8" s="109" t="s">
        <v>496</v>
      </c>
      <c r="C8" s="506"/>
      <c r="D8" s="109"/>
      <c r="E8" s="109"/>
      <c r="F8" s="109"/>
      <c r="G8" s="90"/>
    </row>
    <row r="9" spans="1:7" ht="15" customHeight="1">
      <c r="A9" s="90"/>
      <c r="B9" s="1938" t="s">
        <v>688</v>
      </c>
      <c r="C9" s="1930"/>
      <c r="D9" s="1930"/>
      <c r="E9" s="1930"/>
      <c r="F9" s="1931"/>
      <c r="G9" s="90"/>
    </row>
    <row r="10" spans="1:7" ht="15" customHeight="1">
      <c r="A10" s="90"/>
      <c r="B10" s="1935" t="s">
        <v>689</v>
      </c>
      <c r="C10" s="1936"/>
      <c r="D10" s="1936"/>
      <c r="E10" s="1936"/>
      <c r="F10" s="1937"/>
      <c r="G10" s="90"/>
    </row>
    <row r="11" spans="1:7" ht="31.5" customHeight="1">
      <c r="A11" s="90"/>
      <c r="B11" s="811" t="s">
        <v>430</v>
      </c>
      <c r="C11" s="812" t="s">
        <v>419</v>
      </c>
      <c r="D11" s="1939" t="s">
        <v>296</v>
      </c>
      <c r="E11" s="1939"/>
      <c r="F11" s="900" t="s">
        <v>690</v>
      </c>
      <c r="G11" s="90"/>
    </row>
    <row r="12" spans="1:7" ht="15" customHeight="1">
      <c r="A12" s="90"/>
      <c r="B12" s="319"/>
      <c r="C12" s="408"/>
      <c r="D12" s="1362"/>
      <c r="E12" s="1362"/>
      <c r="F12" s="116"/>
      <c r="G12" s="90"/>
    </row>
    <row r="13" spans="1:7" ht="15" customHeight="1">
      <c r="A13" s="90"/>
      <c r="B13" s="319"/>
      <c r="C13" s="408"/>
      <c r="D13" s="1362"/>
      <c r="E13" s="1362"/>
      <c r="F13" s="116"/>
      <c r="G13" s="90"/>
    </row>
    <row r="14" spans="1:7" ht="15" customHeight="1">
      <c r="A14" s="90"/>
      <c r="B14" s="319"/>
      <c r="C14" s="408"/>
      <c r="D14" s="1362"/>
      <c r="E14" s="1362"/>
      <c r="F14" s="116"/>
      <c r="G14" s="90"/>
    </row>
    <row r="15" spans="1:7" ht="15" customHeight="1">
      <c r="A15" s="90"/>
      <c r="B15" s="319"/>
      <c r="C15" s="408"/>
      <c r="D15" s="1362"/>
      <c r="E15" s="1362"/>
      <c r="F15" s="116"/>
      <c r="G15" s="90"/>
    </row>
    <row r="16" spans="1:7" ht="15" customHeight="1">
      <c r="A16" s="90"/>
      <c r="B16" s="319"/>
      <c r="C16" s="408"/>
      <c r="D16" s="1362"/>
      <c r="E16" s="1362"/>
      <c r="F16" s="116"/>
      <c r="G16" s="90"/>
    </row>
    <row r="17" spans="1:7" ht="15" customHeight="1">
      <c r="A17" s="90"/>
      <c r="B17" s="319"/>
      <c r="C17" s="408"/>
      <c r="D17" s="1362"/>
      <c r="E17" s="1362"/>
      <c r="F17" s="116"/>
      <c r="G17" s="90"/>
    </row>
    <row r="18" spans="1:7" ht="15" customHeight="1">
      <c r="A18" s="90"/>
      <c r="B18" s="319"/>
      <c r="C18" s="408"/>
      <c r="D18" s="1362"/>
      <c r="E18" s="1362"/>
      <c r="F18" s="116"/>
      <c r="G18" s="90"/>
    </row>
    <row r="19" spans="1:7" ht="15" customHeight="1">
      <c r="A19" s="90"/>
      <c r="B19" s="319"/>
      <c r="C19" s="408"/>
      <c r="D19" s="1362"/>
      <c r="E19" s="1362"/>
      <c r="F19" s="116"/>
      <c r="G19" s="90"/>
    </row>
    <row r="20" spans="1:7" ht="15" customHeight="1">
      <c r="A20" s="90"/>
      <c r="B20" s="319"/>
      <c r="C20" s="408"/>
      <c r="D20" s="1362"/>
      <c r="E20" s="1362"/>
      <c r="F20" s="116"/>
      <c r="G20" s="90"/>
    </row>
    <row r="21" spans="1:7" ht="15" customHeight="1">
      <c r="A21" s="90"/>
      <c r="B21" s="319"/>
      <c r="C21" s="408"/>
      <c r="D21" s="1362"/>
      <c r="E21" s="1362"/>
      <c r="F21" s="116"/>
      <c r="G21" s="90"/>
    </row>
    <row r="22" spans="1:7" ht="15" customHeight="1">
      <c r="A22" s="90"/>
      <c r="B22" s="321"/>
      <c r="C22" s="409"/>
      <c r="D22" s="1361"/>
      <c r="E22" s="1361"/>
      <c r="F22" s="261"/>
      <c r="G22" s="90"/>
    </row>
    <row r="23" spans="1:7" ht="15" customHeight="1">
      <c r="A23" s="90"/>
      <c r="B23" s="1938" t="s">
        <v>692</v>
      </c>
      <c r="C23" s="1930"/>
      <c r="D23" s="1930"/>
      <c r="E23" s="1930"/>
      <c r="F23" s="1931"/>
      <c r="G23" s="90"/>
    </row>
    <row r="24" spans="1:7" ht="15" customHeight="1">
      <c r="A24" s="90"/>
      <c r="B24" s="1935" t="s">
        <v>691</v>
      </c>
      <c r="C24" s="1936"/>
      <c r="D24" s="1936"/>
      <c r="E24" s="1936"/>
      <c r="F24" s="1937"/>
      <c r="G24" s="90"/>
    </row>
    <row r="25" spans="1:7" ht="15" customHeight="1">
      <c r="A25" s="90"/>
      <c r="B25" s="1943" t="s">
        <v>975</v>
      </c>
      <c r="C25" s="1939" t="s">
        <v>419</v>
      </c>
      <c r="D25" s="1946" t="s">
        <v>296</v>
      </c>
      <c r="E25" s="1947"/>
      <c r="F25" s="1941" t="s">
        <v>976</v>
      </c>
      <c r="G25" s="90"/>
    </row>
    <row r="26" spans="1:7" ht="15" customHeight="1">
      <c r="A26" s="90"/>
      <c r="B26" s="1944"/>
      <c r="C26" s="1945"/>
      <c r="D26" s="1948"/>
      <c r="E26" s="1949"/>
      <c r="F26" s="1942"/>
      <c r="G26" s="90"/>
    </row>
    <row r="27" spans="1:7" ht="15" customHeight="1">
      <c r="A27" s="90"/>
      <c r="B27" s="319"/>
      <c r="C27" s="408"/>
      <c r="D27" s="1940"/>
      <c r="E27" s="1573"/>
      <c r="F27" s="116"/>
      <c r="G27" s="90"/>
    </row>
    <row r="28" spans="1:7" ht="15" customHeight="1">
      <c r="A28" s="90"/>
      <c r="B28" s="319"/>
      <c r="C28" s="408"/>
      <c r="D28" s="1940"/>
      <c r="E28" s="1573"/>
      <c r="F28" s="116"/>
      <c r="G28" s="90"/>
    </row>
    <row r="29" spans="1:7" ht="15" customHeight="1">
      <c r="A29" s="90"/>
      <c r="B29" s="319"/>
      <c r="C29" s="408"/>
      <c r="D29" s="1940"/>
      <c r="E29" s="1573"/>
      <c r="F29" s="116"/>
      <c r="G29" s="90"/>
    </row>
    <row r="30" spans="1:7" ht="15" customHeight="1">
      <c r="A30" s="90"/>
      <c r="B30" s="319"/>
      <c r="C30" s="408"/>
      <c r="D30" s="1940"/>
      <c r="E30" s="1573"/>
      <c r="F30" s="116"/>
      <c r="G30" s="90"/>
    </row>
    <row r="31" spans="1:7" ht="15" customHeight="1">
      <c r="A31" s="90"/>
      <c r="B31" s="319"/>
      <c r="C31" s="408"/>
      <c r="D31" s="1940"/>
      <c r="E31" s="1573"/>
      <c r="F31" s="116"/>
      <c r="G31" s="90"/>
    </row>
    <row r="32" spans="1:7" ht="15" customHeight="1">
      <c r="A32" s="90"/>
      <c r="B32" s="319"/>
      <c r="C32" s="408"/>
      <c r="D32" s="1940"/>
      <c r="E32" s="1573"/>
      <c r="F32" s="116"/>
      <c r="G32" s="90"/>
    </row>
    <row r="33" spans="1:7" ht="15" customHeight="1">
      <c r="A33" s="90"/>
      <c r="B33" s="319"/>
      <c r="C33" s="408"/>
      <c r="D33" s="1940"/>
      <c r="E33" s="1573"/>
      <c r="F33" s="116"/>
      <c r="G33" s="90"/>
    </row>
    <row r="34" spans="1:7" ht="15" customHeight="1">
      <c r="A34" s="90"/>
      <c r="B34" s="319"/>
      <c r="C34" s="408"/>
      <c r="D34" s="1940"/>
      <c r="E34" s="1573"/>
      <c r="F34" s="116"/>
      <c r="G34" s="90"/>
    </row>
    <row r="35" spans="1:7" ht="15" customHeight="1">
      <c r="A35" s="90"/>
      <c r="B35" s="319"/>
      <c r="C35" s="408"/>
      <c r="D35" s="1940"/>
      <c r="E35" s="1573"/>
      <c r="F35" s="116"/>
      <c r="G35" s="90"/>
    </row>
    <row r="36" spans="1:7" ht="15" customHeight="1">
      <c r="A36" s="90"/>
      <c r="B36" s="319"/>
      <c r="C36" s="408"/>
      <c r="D36" s="1940"/>
      <c r="E36" s="1573"/>
      <c r="F36" s="116"/>
      <c r="G36" s="90"/>
    </row>
    <row r="37" spans="1:7" ht="15" customHeight="1">
      <c r="A37" s="90"/>
      <c r="B37" s="321"/>
      <c r="C37" s="409"/>
      <c r="D37" s="1950"/>
      <c r="E37" s="1587"/>
      <c r="F37" s="261"/>
      <c r="G37" s="90"/>
    </row>
    <row r="38" spans="1:7" ht="15" customHeight="1">
      <c r="A38" s="90"/>
      <c r="B38" s="118"/>
      <c r="C38" s="118"/>
      <c r="D38" s="119" t="s">
        <v>300</v>
      </c>
      <c r="E38" s="410"/>
      <c r="F38" s="145">
        <f>SUM(F12:F37)</f>
        <v>0</v>
      </c>
      <c r="G38" s="90"/>
    </row>
    <row r="39" spans="1:7" ht="15" customHeight="1">
      <c r="A39" s="90"/>
      <c r="B39" s="89"/>
      <c r="C39" s="89" t="s">
        <v>340</v>
      </c>
      <c r="D39" s="106" t="s">
        <v>893</v>
      </c>
      <c r="E39" s="549"/>
      <c r="F39" s="174"/>
      <c r="G39" s="90"/>
    </row>
    <row r="40" spans="1:7" ht="15" customHeight="1" thickBot="1">
      <c r="A40" s="90"/>
      <c r="B40" s="89"/>
      <c r="C40" s="89"/>
      <c r="D40" s="106" t="s">
        <v>803</v>
      </c>
      <c r="E40" s="549"/>
      <c r="F40" s="901">
        <f>F38-F39</f>
        <v>0</v>
      </c>
      <c r="G40" s="90"/>
    </row>
    <row r="41" spans="1:7" ht="15" customHeight="1" thickTop="1">
      <c r="A41" s="90"/>
      <c r="B41" s="89"/>
      <c r="C41" s="89"/>
      <c r="D41" s="549"/>
      <c r="E41" s="549"/>
      <c r="F41" s="89"/>
      <c r="G41" s="90"/>
    </row>
    <row r="42" spans="1:7" ht="15" customHeight="1">
      <c r="A42" s="90"/>
      <c r="B42" s="90"/>
      <c r="C42" s="90"/>
      <c r="D42" s="90"/>
      <c r="E42" s="90"/>
      <c r="F42" s="90"/>
      <c r="G42" s="90"/>
    </row>
    <row r="43" spans="1:7" ht="15" customHeight="1">
      <c r="A43" s="90"/>
      <c r="B43" s="90"/>
      <c r="C43" s="90"/>
      <c r="D43" s="90"/>
      <c r="E43" s="90"/>
      <c r="F43" s="90"/>
      <c r="G43" s="90"/>
    </row>
    <row r="44" spans="1:7" ht="15" customHeight="1">
      <c r="A44" s="90"/>
      <c r="B44" s="90"/>
      <c r="C44" s="90"/>
      <c r="D44" s="90"/>
      <c r="E44" s="90"/>
      <c r="F44" s="90"/>
      <c r="G44" s="90"/>
    </row>
    <row r="45" spans="1:7" ht="15" customHeight="1">
      <c r="A45" s="90"/>
      <c r="B45" s="90"/>
      <c r="C45" s="90"/>
      <c r="D45" s="90"/>
      <c r="E45" s="90"/>
      <c r="F45" s="90"/>
      <c r="G45" s="90"/>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sheetProtection/>
  <mergeCells count="34">
    <mergeCell ref="D35:E35"/>
    <mergeCell ref="B25:B26"/>
    <mergeCell ref="C25:C26"/>
    <mergeCell ref="D25:E26"/>
    <mergeCell ref="D36:E36"/>
    <mergeCell ref="D37:E37"/>
    <mergeCell ref="D27:E27"/>
    <mergeCell ref="D28:E28"/>
    <mergeCell ref="D29:E29"/>
    <mergeCell ref="D30:E30"/>
    <mergeCell ref="D31:E31"/>
    <mergeCell ref="D32:E32"/>
    <mergeCell ref="D33:E33"/>
    <mergeCell ref="D34:E34"/>
    <mergeCell ref="F25:F26"/>
    <mergeCell ref="D19:E19"/>
    <mergeCell ref="D20:E20"/>
    <mergeCell ref="B23:F23"/>
    <mergeCell ref="B24:F24"/>
    <mergeCell ref="D21:E21"/>
    <mergeCell ref="D22:E22"/>
    <mergeCell ref="D16:E16"/>
    <mergeCell ref="D17:E17"/>
    <mergeCell ref="D18:E18"/>
    <mergeCell ref="D11:E11"/>
    <mergeCell ref="D12:E12"/>
    <mergeCell ref="D13:E13"/>
    <mergeCell ref="D14:E14"/>
    <mergeCell ref="B10:F10"/>
    <mergeCell ref="B2:D3"/>
    <mergeCell ref="B4:D5"/>
    <mergeCell ref="B7:F7"/>
    <mergeCell ref="B9:F9"/>
    <mergeCell ref="D15:E15"/>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H56"/>
  <sheetViews>
    <sheetView showGridLines="0" zoomScalePageLayoutView="0" workbookViewId="0" topLeftCell="A1">
      <selection activeCell="B8" sqref="B8:F8"/>
    </sheetView>
  </sheetViews>
  <sheetFormatPr defaultColWidth="9.140625" defaultRowHeight="15.75" customHeight="1"/>
  <cols>
    <col min="1" max="1" width="2.28125" style="23" customWidth="1"/>
    <col min="2" max="2" width="9.8515625" style="23" customWidth="1"/>
    <col min="3" max="3" width="9.7109375" style="23" customWidth="1"/>
    <col min="4" max="4" width="40.57421875" style="23" customWidth="1"/>
    <col min="5" max="5" width="13.28125" style="23" customWidth="1"/>
    <col min="6" max="6" width="21.28125" style="23" customWidth="1"/>
    <col min="7" max="7" width="2.7109375" style="23" customWidth="1"/>
    <col min="8" max="16384" width="9.140625" style="23" customWidth="1"/>
  </cols>
  <sheetData>
    <row r="1" spans="1:7" ht="15.75" customHeight="1">
      <c r="A1" s="90"/>
      <c r="B1" s="90"/>
      <c r="C1" s="90"/>
      <c r="D1" s="90"/>
      <c r="E1" s="255"/>
      <c r="F1" s="90"/>
      <c r="G1" s="90"/>
    </row>
    <row r="2" spans="1:7" ht="27.75" customHeight="1">
      <c r="A2" s="90"/>
      <c r="B2" s="1379" t="s">
        <v>336</v>
      </c>
      <c r="C2" s="1379"/>
      <c r="D2" s="1379"/>
      <c r="E2" s="350" t="s">
        <v>287</v>
      </c>
      <c r="F2" s="257"/>
      <c r="G2" s="90"/>
    </row>
    <row r="3" spans="1:7" ht="22.5" customHeight="1">
      <c r="A3" s="90"/>
      <c r="B3" s="1379"/>
      <c r="C3" s="1379"/>
      <c r="D3" s="1379"/>
      <c r="E3" s="162" t="s">
        <v>130</v>
      </c>
      <c r="F3" s="85"/>
      <c r="G3" s="90"/>
    </row>
    <row r="4" spans="1:7" ht="16.5" customHeight="1">
      <c r="A4" s="90"/>
      <c r="B4" s="1420" t="s">
        <v>741</v>
      </c>
      <c r="C4" s="1420"/>
      <c r="D4" s="1420"/>
      <c r="E4" s="162" t="s">
        <v>289</v>
      </c>
      <c r="F4" s="120">
        <v>1</v>
      </c>
      <c r="G4" s="90"/>
    </row>
    <row r="5" spans="1:7" ht="16.5" customHeight="1">
      <c r="A5" s="90"/>
      <c r="B5" s="1420" t="s">
        <v>742</v>
      </c>
      <c r="C5" s="1420"/>
      <c r="D5" s="1420"/>
      <c r="E5" s="229" t="s">
        <v>917</v>
      </c>
      <c r="F5" s="123">
        <f ca="1">TODAY()</f>
        <v>42394</v>
      </c>
      <c r="G5" s="90"/>
    </row>
    <row r="6" spans="1:7" ht="13.5" customHeight="1">
      <c r="A6" s="90"/>
      <c r="B6" s="90"/>
      <c r="C6" s="90"/>
      <c r="D6" s="90"/>
      <c r="E6" s="90"/>
      <c r="F6" s="90"/>
      <c r="G6" s="90"/>
    </row>
    <row r="7" spans="1:7" ht="13.5" customHeight="1">
      <c r="A7" s="90"/>
      <c r="B7" s="109" t="s">
        <v>743</v>
      </c>
      <c r="C7" s="245"/>
      <c r="D7" s="537" t="s">
        <v>744</v>
      </c>
      <c r="E7" s="245" t="s">
        <v>292</v>
      </c>
      <c r="F7" s="245"/>
      <c r="G7" s="90"/>
    </row>
    <row r="8" spans="1:7" ht="15" customHeight="1">
      <c r="A8" s="90"/>
      <c r="B8" s="1481" t="s">
        <v>339</v>
      </c>
      <c r="C8" s="1428"/>
      <c r="D8" s="1428"/>
      <c r="E8" s="1428"/>
      <c r="F8" s="1477"/>
      <c r="G8" s="90"/>
    </row>
    <row r="9" spans="1:7" ht="13.5" customHeight="1">
      <c r="A9" s="90"/>
      <c r="B9" s="90"/>
      <c r="C9" s="90"/>
      <c r="D9" s="90"/>
      <c r="E9" s="538"/>
      <c r="F9" s="391"/>
      <c r="G9" s="90"/>
    </row>
    <row r="10" spans="1:7" ht="15" customHeight="1">
      <c r="A10" s="90"/>
      <c r="B10" s="533" t="s">
        <v>745</v>
      </c>
      <c r="C10" s="132"/>
      <c r="D10" s="132"/>
      <c r="E10" s="539"/>
      <c r="F10" s="488"/>
      <c r="G10" s="90"/>
    </row>
    <row r="11" spans="1:7" ht="13.5" customHeight="1">
      <c r="A11" s="90"/>
      <c r="B11" s="363" t="s">
        <v>358</v>
      </c>
      <c r="C11" s="364"/>
      <c r="D11" s="153"/>
      <c r="E11" s="365"/>
      <c r="F11" s="366"/>
      <c r="G11" s="90"/>
    </row>
    <row r="12" spans="1:7" ht="13.5" customHeight="1">
      <c r="A12" s="90"/>
      <c r="B12" s="367" t="s">
        <v>359</v>
      </c>
      <c r="C12" s="348" t="s">
        <v>295</v>
      </c>
      <c r="D12" s="368" t="s">
        <v>296</v>
      </c>
      <c r="E12" s="368" t="s">
        <v>297</v>
      </c>
      <c r="F12" s="366"/>
      <c r="G12" s="90"/>
    </row>
    <row r="13" spans="1:7" ht="13.5" customHeight="1">
      <c r="A13" s="90"/>
      <c r="B13" s="169"/>
      <c r="C13" s="369"/>
      <c r="D13" s="81"/>
      <c r="E13" s="81"/>
      <c r="F13" s="366"/>
      <c r="G13" s="90"/>
    </row>
    <row r="14" spans="1:7" ht="13.5" customHeight="1">
      <c r="A14" s="90"/>
      <c r="B14" s="169"/>
      <c r="C14" s="369"/>
      <c r="D14" s="81"/>
      <c r="E14" s="81"/>
      <c r="F14" s="366"/>
      <c r="G14" s="90"/>
    </row>
    <row r="15" spans="1:7" ht="13.5" customHeight="1">
      <c r="A15" s="90"/>
      <c r="B15" s="169"/>
      <c r="C15" s="369"/>
      <c r="D15" s="81"/>
      <c r="E15" s="81"/>
      <c r="F15" s="366"/>
      <c r="G15" s="90"/>
    </row>
    <row r="16" spans="1:7" ht="13.5" customHeight="1">
      <c r="A16" s="90"/>
      <c r="B16" s="169"/>
      <c r="C16" s="369"/>
      <c r="D16" s="81"/>
      <c r="E16" s="81"/>
      <c r="F16" s="366"/>
      <c r="G16" s="90"/>
    </row>
    <row r="17" spans="1:7" ht="13.5" customHeight="1">
      <c r="A17" s="90"/>
      <c r="B17" s="169"/>
      <c r="C17" s="369"/>
      <c r="D17" s="370" t="s">
        <v>340</v>
      </c>
      <c r="E17" s="81"/>
      <c r="F17" s="310">
        <f>-SUM(E13:E17)</f>
        <v>0</v>
      </c>
      <c r="G17" s="90"/>
    </row>
    <row r="18" spans="1:7" ht="13.5" customHeight="1">
      <c r="A18" s="90"/>
      <c r="B18" s="158"/>
      <c r="C18" s="158"/>
      <c r="D18" s="158"/>
      <c r="E18" s="371"/>
      <c r="F18" s="154"/>
      <c r="G18" s="90"/>
    </row>
    <row r="19" spans="1:7" ht="15" customHeight="1">
      <c r="A19" s="90"/>
      <c r="B19" s="372" t="s">
        <v>746</v>
      </c>
      <c r="C19" s="84"/>
      <c r="D19" s="84"/>
      <c r="E19" s="365"/>
      <c r="F19" s="366"/>
      <c r="G19" s="90"/>
    </row>
    <row r="20" spans="1:7" ht="13.5" customHeight="1">
      <c r="A20" s="90"/>
      <c r="B20" s="363" t="s">
        <v>293</v>
      </c>
      <c r="C20" s="364"/>
      <c r="D20" s="153"/>
      <c r="E20" s="365"/>
      <c r="F20" s="366"/>
      <c r="G20" s="90"/>
    </row>
    <row r="21" spans="1:7" ht="13.5" customHeight="1">
      <c r="A21" s="90"/>
      <c r="B21" s="367" t="s">
        <v>361</v>
      </c>
      <c r="C21" s="348" t="s">
        <v>295</v>
      </c>
      <c r="D21" s="368" t="s">
        <v>296</v>
      </c>
      <c r="E21" s="368" t="s">
        <v>297</v>
      </c>
      <c r="F21" s="366"/>
      <c r="G21" s="90"/>
    </row>
    <row r="22" spans="1:7" ht="13.5" customHeight="1">
      <c r="A22" s="90"/>
      <c r="B22" s="169"/>
      <c r="C22" s="369"/>
      <c r="D22" s="81"/>
      <c r="E22" s="81"/>
      <c r="F22" s="366"/>
      <c r="G22" s="90"/>
    </row>
    <row r="23" spans="1:7" ht="13.5" customHeight="1">
      <c r="A23" s="90"/>
      <c r="B23" s="169"/>
      <c r="C23" s="369"/>
      <c r="D23" s="81"/>
      <c r="E23" s="81"/>
      <c r="F23" s="366"/>
      <c r="G23" s="90"/>
    </row>
    <row r="24" spans="1:7" ht="13.5" customHeight="1">
      <c r="A24" s="90"/>
      <c r="B24" s="169"/>
      <c r="C24" s="369"/>
      <c r="D24" s="81"/>
      <c r="E24" s="81"/>
      <c r="F24" s="366"/>
      <c r="G24" s="90"/>
    </row>
    <row r="25" spans="1:7" ht="13.5" customHeight="1">
      <c r="A25" s="90"/>
      <c r="B25" s="169"/>
      <c r="C25" s="369"/>
      <c r="D25" s="81"/>
      <c r="E25" s="81"/>
      <c r="F25" s="366"/>
      <c r="G25" s="90"/>
    </row>
    <row r="26" spans="1:7" ht="13.5" customHeight="1">
      <c r="A26" s="90"/>
      <c r="B26" s="169"/>
      <c r="C26" s="369"/>
      <c r="D26" s="370" t="s">
        <v>340</v>
      </c>
      <c r="E26" s="81"/>
      <c r="F26" s="310">
        <f>SUM(E22:E26)</f>
        <v>0</v>
      </c>
      <c r="G26" s="90"/>
    </row>
    <row r="27" spans="1:7" ht="13.5" customHeight="1">
      <c r="A27" s="90"/>
      <c r="B27" s="158"/>
      <c r="C27" s="158"/>
      <c r="D27" s="158"/>
      <c r="E27" s="371"/>
      <c r="F27" s="154"/>
      <c r="G27" s="90"/>
    </row>
    <row r="28" spans="1:7" ht="15" customHeight="1">
      <c r="A28" s="90"/>
      <c r="B28" s="372" t="s">
        <v>747</v>
      </c>
      <c r="C28" s="84"/>
      <c r="D28" s="84"/>
      <c r="E28" s="365"/>
      <c r="F28" s="366"/>
      <c r="G28" s="90"/>
    </row>
    <row r="29" spans="1:7" ht="13.5" customHeight="1">
      <c r="A29" s="90"/>
      <c r="B29" s="363" t="s">
        <v>364</v>
      </c>
      <c r="C29" s="364"/>
      <c r="D29" s="153"/>
      <c r="E29" s="365"/>
      <c r="F29" s="366"/>
      <c r="G29" s="90"/>
    </row>
    <row r="30" spans="1:7" ht="13.5" customHeight="1">
      <c r="A30" s="90"/>
      <c r="B30" s="367" t="s">
        <v>359</v>
      </c>
      <c r="C30" s="348" t="s">
        <v>295</v>
      </c>
      <c r="D30" s="368" t="s">
        <v>296</v>
      </c>
      <c r="E30" s="368" t="s">
        <v>297</v>
      </c>
      <c r="F30" s="366"/>
      <c r="G30" s="90"/>
    </row>
    <row r="31" spans="1:7" ht="13.5" customHeight="1">
      <c r="A31" s="90"/>
      <c r="B31" s="169"/>
      <c r="C31" s="369"/>
      <c r="D31" s="81"/>
      <c r="E31" s="81"/>
      <c r="F31" s="366"/>
      <c r="G31" s="90"/>
    </row>
    <row r="32" spans="1:7" ht="13.5" customHeight="1">
      <c r="A32" s="90"/>
      <c r="B32" s="169"/>
      <c r="C32" s="369"/>
      <c r="D32" s="81"/>
      <c r="E32" s="81"/>
      <c r="F32" s="366"/>
      <c r="G32" s="90"/>
    </row>
    <row r="33" spans="1:7" ht="13.5" customHeight="1">
      <c r="A33" s="90"/>
      <c r="B33" s="169"/>
      <c r="C33" s="369"/>
      <c r="D33" s="81"/>
      <c r="E33" s="81"/>
      <c r="F33" s="366"/>
      <c r="G33" s="90"/>
    </row>
    <row r="34" spans="1:7" ht="13.5" customHeight="1">
      <c r="A34" s="90"/>
      <c r="B34" s="169"/>
      <c r="C34" s="369"/>
      <c r="D34" s="81"/>
      <c r="E34" s="81"/>
      <c r="F34" s="366"/>
      <c r="G34" s="90"/>
    </row>
    <row r="35" spans="1:7" ht="13.5" customHeight="1">
      <c r="A35" s="90"/>
      <c r="B35" s="169"/>
      <c r="C35" s="369"/>
      <c r="D35" s="370" t="s">
        <v>340</v>
      </c>
      <c r="E35" s="81"/>
      <c r="F35" s="310">
        <f>SUM(E31:E35)</f>
        <v>0</v>
      </c>
      <c r="G35" s="90"/>
    </row>
    <row r="36" spans="1:7" ht="13.5" customHeight="1">
      <c r="A36" s="90"/>
      <c r="B36" s="158"/>
      <c r="C36" s="158"/>
      <c r="D36" s="158"/>
      <c r="E36" s="371"/>
      <c r="F36" s="154"/>
      <c r="G36" s="90"/>
    </row>
    <row r="37" spans="1:7" ht="15" customHeight="1">
      <c r="A37" s="90"/>
      <c r="B37" s="372" t="s">
        <v>748</v>
      </c>
      <c r="C37" s="84"/>
      <c r="D37" s="84"/>
      <c r="E37" s="365"/>
      <c r="F37" s="366"/>
      <c r="G37" s="90"/>
    </row>
    <row r="38" spans="1:7" ht="13.5" customHeight="1">
      <c r="A38" s="90"/>
      <c r="B38" s="363" t="s">
        <v>293</v>
      </c>
      <c r="C38" s="364"/>
      <c r="D38" s="153"/>
      <c r="E38" s="365"/>
      <c r="F38" s="366"/>
      <c r="G38" s="90"/>
    </row>
    <row r="39" spans="1:7" ht="13.5" customHeight="1">
      <c r="A39" s="90"/>
      <c r="B39" s="367" t="s">
        <v>366</v>
      </c>
      <c r="C39" s="348" t="s">
        <v>295</v>
      </c>
      <c r="D39" s="368" t="s">
        <v>296</v>
      </c>
      <c r="E39" s="368" t="s">
        <v>297</v>
      </c>
      <c r="F39" s="366"/>
      <c r="G39" s="90"/>
    </row>
    <row r="40" spans="1:7" ht="13.5" customHeight="1">
      <c r="A40" s="90"/>
      <c r="B40" s="169"/>
      <c r="C40" s="369"/>
      <c r="D40" s="81"/>
      <c r="E40" s="81"/>
      <c r="F40" s="366"/>
      <c r="G40" s="90"/>
    </row>
    <row r="41" spans="1:7" ht="13.5" customHeight="1">
      <c r="A41" s="90"/>
      <c r="B41" s="169"/>
      <c r="C41" s="369"/>
      <c r="D41" s="81"/>
      <c r="E41" s="81"/>
      <c r="F41" s="366"/>
      <c r="G41" s="90"/>
    </row>
    <row r="42" spans="1:7" ht="13.5" customHeight="1">
      <c r="A42" s="90"/>
      <c r="B42" s="169"/>
      <c r="C42" s="369"/>
      <c r="D42" s="81"/>
      <c r="E42" s="81"/>
      <c r="F42" s="366"/>
      <c r="G42" s="90"/>
    </row>
    <row r="43" spans="1:7" ht="13.5" customHeight="1">
      <c r="A43" s="90"/>
      <c r="B43" s="169"/>
      <c r="C43" s="369"/>
      <c r="D43" s="81"/>
      <c r="E43" s="81"/>
      <c r="F43" s="366"/>
      <c r="G43" s="90"/>
    </row>
    <row r="44" spans="1:7" ht="13.5" customHeight="1">
      <c r="A44" s="90"/>
      <c r="B44" s="169"/>
      <c r="C44" s="369"/>
      <c r="D44" s="370"/>
      <c r="E44" s="81"/>
      <c r="F44" s="310">
        <f>-SUM(E40:E44)</f>
        <v>0</v>
      </c>
      <c r="G44" s="90"/>
    </row>
    <row r="45" spans="1:7" ht="13.5" customHeight="1">
      <c r="A45" s="90"/>
      <c r="B45" s="540"/>
      <c r="C45" s="540"/>
      <c r="D45" s="371"/>
      <c r="E45" s="84" t="s">
        <v>300</v>
      </c>
      <c r="F45" s="381">
        <f>-F8+F17+F26+F35+F44</f>
        <v>0</v>
      </c>
      <c r="G45" s="90"/>
    </row>
    <row r="46" spans="1:7" ht="13.5" customHeight="1">
      <c r="A46" s="90"/>
      <c r="B46" s="541"/>
      <c r="C46" s="541"/>
      <c r="D46" s="542"/>
      <c r="E46" s="132" t="s">
        <v>301</v>
      </c>
      <c r="F46" s="543"/>
      <c r="G46" s="90"/>
    </row>
    <row r="47" spans="1:7" ht="15" customHeight="1">
      <c r="A47" s="90"/>
      <c r="B47" s="544" t="s">
        <v>749</v>
      </c>
      <c r="C47" s="409"/>
      <c r="D47" s="409"/>
      <c r="E47" s="388" t="s">
        <v>303</v>
      </c>
      <c r="F47" s="545">
        <f>IF(F46=0,F45,F46*F45)</f>
        <v>0</v>
      </c>
      <c r="G47" s="90"/>
    </row>
    <row r="48" spans="1:7" ht="13.5" customHeight="1">
      <c r="A48" s="90"/>
      <c r="B48" s="1479" t="s">
        <v>370</v>
      </c>
      <c r="C48" s="1479"/>
      <c r="D48" s="1479"/>
      <c r="E48" s="1479"/>
      <c r="F48" s="1479"/>
      <c r="G48" s="90"/>
    </row>
    <row r="49" spans="1:7" ht="13.5" customHeight="1">
      <c r="A49" s="90"/>
      <c r="B49" s="1480"/>
      <c r="C49" s="1480"/>
      <c r="D49" s="1480"/>
      <c r="E49" s="1480"/>
      <c r="F49" s="1480"/>
      <c r="G49" s="90"/>
    </row>
    <row r="50" spans="1:7" ht="13.5" customHeight="1">
      <c r="A50" s="90"/>
      <c r="B50" s="1480"/>
      <c r="C50" s="1480"/>
      <c r="D50" s="1480"/>
      <c r="E50" s="1480"/>
      <c r="F50" s="1480"/>
      <c r="G50" s="90"/>
    </row>
    <row r="51" spans="1:7" ht="13.5" customHeight="1">
      <c r="A51" s="90"/>
      <c r="B51" s="89"/>
      <c r="C51" s="89"/>
      <c r="D51" s="89"/>
      <c r="E51" s="89"/>
      <c r="F51" s="89"/>
      <c r="G51" s="90"/>
    </row>
    <row r="52" spans="1:7" ht="13.5" customHeight="1">
      <c r="A52" s="90"/>
      <c r="B52" s="89"/>
      <c r="C52" s="89"/>
      <c r="D52" s="89"/>
      <c r="E52" s="89"/>
      <c r="F52" s="89"/>
      <c r="G52" s="90"/>
    </row>
    <row r="53" spans="1:8" ht="13.5" customHeight="1">
      <c r="A53" s="90"/>
      <c r="B53" s="89"/>
      <c r="C53" s="89"/>
      <c r="D53" s="89"/>
      <c r="E53" s="89"/>
      <c r="F53" s="89"/>
      <c r="G53" s="89"/>
      <c r="H53" s="24"/>
    </row>
    <row r="54" spans="1:7" ht="13.5" customHeight="1">
      <c r="A54" s="90"/>
      <c r="B54" s="89"/>
      <c r="C54" s="89"/>
      <c r="D54" s="401"/>
      <c r="E54" s="89"/>
      <c r="F54" s="89"/>
      <c r="G54" s="90"/>
    </row>
    <row r="55" spans="1:7" ht="13.5" customHeight="1">
      <c r="A55" s="90"/>
      <c r="B55" s="90"/>
      <c r="C55" s="90"/>
      <c r="D55" s="90"/>
      <c r="E55" s="90"/>
      <c r="F55" s="90"/>
      <c r="G55" s="90"/>
    </row>
    <row r="56" spans="1:7" ht="13.5" customHeight="1">
      <c r="A56" s="90"/>
      <c r="B56" s="90"/>
      <c r="C56" s="90"/>
      <c r="D56" s="90"/>
      <c r="E56" s="90"/>
      <c r="F56" s="90"/>
      <c r="G56" s="90"/>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5">
    <mergeCell ref="B48:F50"/>
    <mergeCell ref="B2:D3"/>
    <mergeCell ref="B4:D4"/>
    <mergeCell ref="B5:D5"/>
    <mergeCell ref="B8:F8"/>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70.xml><?xml version="1.0" encoding="utf-8"?>
<worksheet xmlns="http://schemas.openxmlformats.org/spreadsheetml/2006/main" xmlns:r="http://schemas.openxmlformats.org/officeDocument/2006/relationships">
  <sheetPr>
    <pageSetUpPr fitToPage="1"/>
  </sheetPr>
  <dimension ref="A1:H40"/>
  <sheetViews>
    <sheetView showGridLines="0" zoomScale="75" zoomScaleNormal="75" zoomScalePageLayoutView="0" workbookViewId="0" topLeftCell="A1">
      <selection activeCell="A1" sqref="A1"/>
    </sheetView>
  </sheetViews>
  <sheetFormatPr defaultColWidth="9.140625" defaultRowHeight="15.75" customHeight="1"/>
  <cols>
    <col min="1" max="1" width="2.28125" style="23" customWidth="1"/>
    <col min="2" max="2" width="16.421875" style="23" customWidth="1"/>
    <col min="3" max="3" width="26.8515625" style="23" customWidth="1"/>
    <col min="4" max="4" width="10.8515625" style="23" customWidth="1"/>
    <col min="5" max="5" width="10.7109375" style="23" customWidth="1"/>
    <col min="6" max="6" width="17.421875" style="23" customWidth="1"/>
    <col min="7" max="7" width="18.7109375" style="23" customWidth="1"/>
    <col min="8" max="8" width="17.00390625" style="23" customWidth="1"/>
    <col min="9" max="16384" width="9.140625" style="23" customWidth="1"/>
  </cols>
  <sheetData>
    <row r="1" spans="1:8" ht="15.75" customHeight="1">
      <c r="A1" s="90"/>
      <c r="B1" s="90"/>
      <c r="C1" s="90"/>
      <c r="D1" s="90"/>
      <c r="E1" s="90"/>
      <c r="F1" s="90"/>
      <c r="G1" s="135"/>
      <c r="H1" s="90"/>
    </row>
    <row r="2" spans="1:8" ht="27.75" customHeight="1">
      <c r="A2" s="90"/>
      <c r="B2" s="1379" t="s">
        <v>274</v>
      </c>
      <c r="C2" s="1379"/>
      <c r="D2" s="1379"/>
      <c r="E2" s="1379"/>
      <c r="F2" s="350" t="s">
        <v>287</v>
      </c>
      <c r="G2" s="257"/>
      <c r="H2" s="90"/>
    </row>
    <row r="3" spans="1:8" ht="15.75" customHeight="1">
      <c r="A3" s="90"/>
      <c r="B3" s="1379"/>
      <c r="C3" s="1379"/>
      <c r="D3" s="1379"/>
      <c r="E3" s="1379"/>
      <c r="F3" s="162" t="s">
        <v>130</v>
      </c>
      <c r="G3" s="85"/>
      <c r="H3" s="90"/>
    </row>
    <row r="4" spans="1:8" ht="15.75" customHeight="1">
      <c r="A4" s="90"/>
      <c r="B4" s="1472" t="s">
        <v>275</v>
      </c>
      <c r="C4" s="1472"/>
      <c r="D4" s="1472"/>
      <c r="E4" s="1472"/>
      <c r="F4" s="162" t="s">
        <v>289</v>
      </c>
      <c r="G4" s="120">
        <v>1</v>
      </c>
      <c r="H4" s="90"/>
    </row>
    <row r="5" spans="1:8" ht="16.5" customHeight="1">
      <c r="A5" s="90"/>
      <c r="B5" s="1472"/>
      <c r="C5" s="1472"/>
      <c r="D5" s="1472"/>
      <c r="E5" s="1472"/>
      <c r="F5" s="75" t="s">
        <v>917</v>
      </c>
      <c r="G5" s="123">
        <f ca="1">TODAY()</f>
        <v>42394</v>
      </c>
      <c r="H5" s="90"/>
    </row>
    <row r="6" spans="1:8" ht="13.5" customHeight="1">
      <c r="A6" s="90"/>
      <c r="B6" s="90"/>
      <c r="C6" s="90"/>
      <c r="D6" s="90"/>
      <c r="E6" s="90"/>
      <c r="F6" s="90"/>
      <c r="G6" s="89"/>
      <c r="H6" s="90"/>
    </row>
    <row r="7" spans="1:8" ht="13.5" customHeight="1">
      <c r="A7" s="90"/>
      <c r="B7" s="1378" t="s">
        <v>894</v>
      </c>
      <c r="C7" s="1378"/>
      <c r="D7" s="1378"/>
      <c r="E7" s="1378"/>
      <c r="F7" s="1378"/>
      <c r="G7" s="1378"/>
      <c r="H7" s="90"/>
    </row>
    <row r="8" spans="1:8" ht="15" customHeight="1">
      <c r="A8" s="90"/>
      <c r="B8" s="1531" t="s">
        <v>681</v>
      </c>
      <c r="C8" s="1488" t="s">
        <v>687</v>
      </c>
      <c r="D8" s="1488" t="s">
        <v>1009</v>
      </c>
      <c r="E8" s="1488" t="s">
        <v>686</v>
      </c>
      <c r="F8" s="1488" t="s">
        <v>685</v>
      </c>
      <c r="G8" s="1500" t="s">
        <v>684</v>
      </c>
      <c r="H8" s="90"/>
    </row>
    <row r="9" spans="1:8" ht="15" customHeight="1">
      <c r="A9" s="90"/>
      <c r="B9" s="1671"/>
      <c r="C9" s="1489"/>
      <c r="D9" s="1489"/>
      <c r="E9" s="1489"/>
      <c r="F9" s="1489"/>
      <c r="G9" s="1501"/>
      <c r="H9" s="90"/>
    </row>
    <row r="10" spans="1:8" ht="22.5" customHeight="1">
      <c r="A10" s="90"/>
      <c r="B10" s="1608"/>
      <c r="C10" s="1490"/>
      <c r="D10" s="1490"/>
      <c r="E10" s="1490"/>
      <c r="F10" s="1490"/>
      <c r="G10" s="1502"/>
      <c r="H10" s="90"/>
    </row>
    <row r="11" spans="1:8" ht="15" customHeight="1">
      <c r="A11" s="90"/>
      <c r="B11" s="137"/>
      <c r="C11" s="407"/>
      <c r="D11" s="407"/>
      <c r="E11" s="79"/>
      <c r="F11" s="510"/>
      <c r="G11" s="80">
        <f aca="true" t="shared" si="0" ref="G11:G34">IF(F11=0,E11,E11*F11)</f>
        <v>0</v>
      </c>
      <c r="H11" s="90"/>
    </row>
    <row r="12" spans="1:8" ht="15" customHeight="1">
      <c r="A12" s="90"/>
      <c r="B12" s="139"/>
      <c r="C12" s="408"/>
      <c r="D12" s="408"/>
      <c r="E12" s="81"/>
      <c r="F12" s="511"/>
      <c r="G12" s="82">
        <f t="shared" si="0"/>
        <v>0</v>
      </c>
      <c r="H12" s="90"/>
    </row>
    <row r="13" spans="1:8" ht="15" customHeight="1">
      <c r="A13" s="90"/>
      <c r="B13" s="139"/>
      <c r="C13" s="408"/>
      <c r="D13" s="408"/>
      <c r="E13" s="81"/>
      <c r="F13" s="511"/>
      <c r="G13" s="82">
        <f t="shared" si="0"/>
        <v>0</v>
      </c>
      <c r="H13" s="90"/>
    </row>
    <row r="14" spans="1:8" ht="15" customHeight="1">
      <c r="A14" s="90"/>
      <c r="B14" s="139"/>
      <c r="C14" s="408"/>
      <c r="D14" s="408"/>
      <c r="E14" s="81"/>
      <c r="F14" s="511"/>
      <c r="G14" s="82">
        <f t="shared" si="0"/>
        <v>0</v>
      </c>
      <c r="H14" s="90"/>
    </row>
    <row r="15" spans="1:8" ht="15" customHeight="1">
      <c r="A15" s="90"/>
      <c r="B15" s="139"/>
      <c r="C15" s="408"/>
      <c r="D15" s="408"/>
      <c r="E15" s="81"/>
      <c r="F15" s="511"/>
      <c r="G15" s="82">
        <f t="shared" si="0"/>
        <v>0</v>
      </c>
      <c r="H15" s="90"/>
    </row>
    <row r="16" spans="1:8" ht="15" customHeight="1">
      <c r="A16" s="90"/>
      <c r="B16" s="139"/>
      <c r="C16" s="408"/>
      <c r="D16" s="408"/>
      <c r="E16" s="81"/>
      <c r="F16" s="511"/>
      <c r="G16" s="82">
        <f t="shared" si="0"/>
        <v>0</v>
      </c>
      <c r="H16" s="90"/>
    </row>
    <row r="17" spans="1:8" ht="15" customHeight="1">
      <c r="A17" s="90"/>
      <c r="B17" s="139"/>
      <c r="C17" s="408"/>
      <c r="D17" s="408"/>
      <c r="E17" s="81"/>
      <c r="F17" s="511"/>
      <c r="G17" s="82">
        <f t="shared" si="0"/>
        <v>0</v>
      </c>
      <c r="H17" s="90"/>
    </row>
    <row r="18" spans="1:8" ht="15" customHeight="1">
      <c r="A18" s="90"/>
      <c r="B18" s="139"/>
      <c r="C18" s="408"/>
      <c r="D18" s="408"/>
      <c r="E18" s="81"/>
      <c r="F18" s="511"/>
      <c r="G18" s="82">
        <f t="shared" si="0"/>
        <v>0</v>
      </c>
      <c r="H18" s="90"/>
    </row>
    <row r="19" spans="1:8" ht="15" customHeight="1">
      <c r="A19" s="90"/>
      <c r="B19" s="139"/>
      <c r="C19" s="408"/>
      <c r="D19" s="408"/>
      <c r="E19" s="81"/>
      <c r="F19" s="511"/>
      <c r="G19" s="82">
        <f t="shared" si="0"/>
        <v>0</v>
      </c>
      <c r="H19" s="90"/>
    </row>
    <row r="20" spans="1:8" ht="15" customHeight="1">
      <c r="A20" s="90"/>
      <c r="B20" s="139"/>
      <c r="C20" s="408"/>
      <c r="D20" s="408"/>
      <c r="E20" s="81"/>
      <c r="F20" s="511"/>
      <c r="G20" s="82">
        <f t="shared" si="0"/>
        <v>0</v>
      </c>
      <c r="H20" s="90"/>
    </row>
    <row r="21" spans="1:8" ht="15" customHeight="1">
      <c r="A21" s="90"/>
      <c r="B21" s="139"/>
      <c r="C21" s="408"/>
      <c r="D21" s="408"/>
      <c r="E21" s="81"/>
      <c r="F21" s="511"/>
      <c r="G21" s="82">
        <f t="shared" si="0"/>
        <v>0</v>
      </c>
      <c r="H21" s="90"/>
    </row>
    <row r="22" spans="1:8" ht="15" customHeight="1">
      <c r="A22" s="90"/>
      <c r="B22" s="139"/>
      <c r="C22" s="408"/>
      <c r="D22" s="408"/>
      <c r="E22" s="81"/>
      <c r="F22" s="511"/>
      <c r="G22" s="82">
        <f t="shared" si="0"/>
        <v>0</v>
      </c>
      <c r="H22" s="90"/>
    </row>
    <row r="23" spans="1:8" ht="15" customHeight="1">
      <c r="A23" s="90"/>
      <c r="B23" s="139"/>
      <c r="C23" s="408"/>
      <c r="D23" s="408"/>
      <c r="E23" s="81"/>
      <c r="F23" s="511"/>
      <c r="G23" s="82">
        <f t="shared" si="0"/>
        <v>0</v>
      </c>
      <c r="H23" s="90"/>
    </row>
    <row r="24" spans="1:8" ht="15" customHeight="1">
      <c r="A24" s="90"/>
      <c r="B24" s="139"/>
      <c r="C24" s="408"/>
      <c r="D24" s="408"/>
      <c r="E24" s="81"/>
      <c r="F24" s="511"/>
      <c r="G24" s="82">
        <f t="shared" si="0"/>
        <v>0</v>
      </c>
      <c r="H24" s="90"/>
    </row>
    <row r="25" spans="1:8" ht="15" customHeight="1">
      <c r="A25" s="90"/>
      <c r="B25" s="139"/>
      <c r="C25" s="408"/>
      <c r="D25" s="408"/>
      <c r="E25" s="81"/>
      <c r="F25" s="511"/>
      <c r="G25" s="82">
        <f t="shared" si="0"/>
        <v>0</v>
      </c>
      <c r="H25" s="90"/>
    </row>
    <row r="26" spans="1:8" ht="15" customHeight="1">
      <c r="A26" s="90"/>
      <c r="B26" s="139"/>
      <c r="C26" s="408"/>
      <c r="D26" s="408"/>
      <c r="E26" s="81"/>
      <c r="F26" s="511"/>
      <c r="G26" s="82">
        <f t="shared" si="0"/>
        <v>0</v>
      </c>
      <c r="H26" s="90"/>
    </row>
    <row r="27" spans="1:8" ht="15" customHeight="1">
      <c r="A27" s="90"/>
      <c r="B27" s="139"/>
      <c r="C27" s="408"/>
      <c r="D27" s="408"/>
      <c r="E27" s="81"/>
      <c r="F27" s="511"/>
      <c r="G27" s="82">
        <f t="shared" si="0"/>
        <v>0</v>
      </c>
      <c r="H27" s="90"/>
    </row>
    <row r="28" spans="1:8" ht="15" customHeight="1">
      <c r="A28" s="90"/>
      <c r="B28" s="139"/>
      <c r="C28" s="408"/>
      <c r="D28" s="408"/>
      <c r="E28" s="81"/>
      <c r="F28" s="511"/>
      <c r="G28" s="82">
        <f t="shared" si="0"/>
        <v>0</v>
      </c>
      <c r="H28" s="90"/>
    </row>
    <row r="29" spans="1:8" ht="15" customHeight="1">
      <c r="A29" s="90"/>
      <c r="B29" s="139"/>
      <c r="C29" s="408"/>
      <c r="D29" s="408"/>
      <c r="E29" s="81"/>
      <c r="F29" s="511"/>
      <c r="G29" s="82">
        <f t="shared" si="0"/>
        <v>0</v>
      </c>
      <c r="H29" s="90"/>
    </row>
    <row r="30" spans="1:8" ht="15" customHeight="1">
      <c r="A30" s="90"/>
      <c r="B30" s="139"/>
      <c r="C30" s="408"/>
      <c r="D30" s="408"/>
      <c r="E30" s="81"/>
      <c r="F30" s="511"/>
      <c r="G30" s="82">
        <f t="shared" si="0"/>
        <v>0</v>
      </c>
      <c r="H30" s="90"/>
    </row>
    <row r="31" spans="1:8" ht="15" customHeight="1">
      <c r="A31" s="90"/>
      <c r="B31" s="139"/>
      <c r="C31" s="408"/>
      <c r="D31" s="408"/>
      <c r="E31" s="81"/>
      <c r="F31" s="511"/>
      <c r="G31" s="82">
        <f t="shared" si="0"/>
        <v>0</v>
      </c>
      <c r="H31" s="90"/>
    </row>
    <row r="32" spans="1:8" ht="15" customHeight="1">
      <c r="A32" s="90"/>
      <c r="B32" s="139"/>
      <c r="C32" s="408"/>
      <c r="D32" s="408"/>
      <c r="E32" s="81"/>
      <c r="F32" s="511"/>
      <c r="G32" s="82">
        <f t="shared" si="0"/>
        <v>0</v>
      </c>
      <c r="H32" s="90"/>
    </row>
    <row r="33" spans="1:8" ht="15" customHeight="1">
      <c r="A33" s="90"/>
      <c r="B33" s="139"/>
      <c r="C33" s="408"/>
      <c r="D33" s="408"/>
      <c r="E33" s="81"/>
      <c r="F33" s="511"/>
      <c r="G33" s="82">
        <f t="shared" si="0"/>
        <v>0</v>
      </c>
      <c r="H33" s="90"/>
    </row>
    <row r="34" spans="1:8" ht="15" customHeight="1">
      <c r="A34" s="90"/>
      <c r="B34" s="653"/>
      <c r="C34" s="409"/>
      <c r="D34" s="409"/>
      <c r="E34" s="171"/>
      <c r="F34" s="512"/>
      <c r="G34" s="172">
        <f t="shared" si="0"/>
        <v>0</v>
      </c>
      <c r="H34" s="90"/>
    </row>
    <row r="35" spans="1:8" ht="18" customHeight="1">
      <c r="A35" s="90"/>
      <c r="B35" s="118"/>
      <c r="C35" s="410"/>
      <c r="D35" s="410"/>
      <c r="E35" s="118"/>
      <c r="F35" s="513" t="s">
        <v>300</v>
      </c>
      <c r="G35" s="145">
        <f>SUM(G11:G34)</f>
        <v>0</v>
      </c>
      <c r="H35" s="90"/>
    </row>
    <row r="36" spans="1:8" ht="18" customHeight="1">
      <c r="A36" s="90"/>
      <c r="B36" s="89"/>
      <c r="C36" s="89"/>
      <c r="D36" s="89"/>
      <c r="E36" s="89"/>
      <c r="F36" s="106" t="s">
        <v>895</v>
      </c>
      <c r="G36" s="273"/>
      <c r="H36" s="90"/>
    </row>
    <row r="37" spans="1:8" ht="18" customHeight="1">
      <c r="A37" s="90"/>
      <c r="B37" s="89"/>
      <c r="C37" s="89"/>
      <c r="D37" s="89"/>
      <c r="E37" s="89"/>
      <c r="F37" s="106" t="s">
        <v>896</v>
      </c>
      <c r="G37" s="145">
        <f>G35-G36</f>
        <v>0</v>
      </c>
      <c r="H37" s="90"/>
    </row>
    <row r="38" spans="1:8" ht="15" customHeight="1">
      <c r="A38" s="90"/>
      <c r="B38" s="89"/>
      <c r="C38" s="89"/>
      <c r="D38" s="89"/>
      <c r="E38" s="89"/>
      <c r="F38" s="549"/>
      <c r="G38" s="89"/>
      <c r="H38" s="90"/>
    </row>
    <row r="39" spans="1:8" ht="15" customHeight="1">
      <c r="A39" s="90"/>
      <c r="B39" s="90"/>
      <c r="C39" s="90"/>
      <c r="D39" s="90"/>
      <c r="E39" s="90"/>
      <c r="F39" s="549"/>
      <c r="G39" s="90"/>
      <c r="H39" s="90"/>
    </row>
    <row r="40" ht="15" customHeight="1">
      <c r="E40" s="47"/>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mergeCells count="9">
    <mergeCell ref="B2:E3"/>
    <mergeCell ref="B4:E5"/>
    <mergeCell ref="B7:G7"/>
    <mergeCell ref="G8:G10"/>
    <mergeCell ref="C8:C10"/>
    <mergeCell ref="B8:B10"/>
    <mergeCell ref="D8:D10"/>
    <mergeCell ref="E8:E10"/>
    <mergeCell ref="F8:F10"/>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5" r:id="rId1"/>
</worksheet>
</file>

<file path=xl/worksheets/sheet71.xml><?xml version="1.0" encoding="utf-8"?>
<worksheet xmlns="http://schemas.openxmlformats.org/spreadsheetml/2006/main" xmlns:r="http://schemas.openxmlformats.org/officeDocument/2006/relationships">
  <sheetPr>
    <pageSetUpPr fitToPage="1"/>
  </sheetPr>
  <dimension ref="A1:G72"/>
  <sheetViews>
    <sheetView showGridLines="0" zoomScale="75" zoomScaleNormal="75" zoomScalePageLayoutView="0" workbookViewId="0" topLeftCell="A1">
      <selection activeCell="A1" sqref="A1"/>
    </sheetView>
  </sheetViews>
  <sheetFormatPr defaultColWidth="9.140625" defaultRowHeight="15.75" customHeight="1"/>
  <cols>
    <col min="1" max="1" width="2.28125" style="23" customWidth="1"/>
    <col min="2" max="2" width="13.421875" style="23" customWidth="1"/>
    <col min="3" max="3" width="16.28125" style="23" customWidth="1"/>
    <col min="4" max="4" width="26.28125" style="23" customWidth="1"/>
    <col min="5" max="5" width="16.00390625" style="23" customWidth="1"/>
    <col min="6" max="6" width="25.140625" style="23" customWidth="1"/>
    <col min="7" max="7" width="2.7109375" style="23" customWidth="1"/>
    <col min="8" max="16384" width="9.140625" style="23" customWidth="1"/>
  </cols>
  <sheetData>
    <row r="1" spans="1:7" ht="15.75" customHeight="1">
      <c r="A1" s="90"/>
      <c r="B1" s="90"/>
      <c r="C1" s="90"/>
      <c r="D1" s="90"/>
      <c r="E1" s="344"/>
      <c r="F1" s="90"/>
      <c r="G1" s="90"/>
    </row>
    <row r="2" spans="1:7" ht="27.75" customHeight="1">
      <c r="A2" s="90"/>
      <c r="B2" s="1379" t="s">
        <v>274</v>
      </c>
      <c r="C2" s="1379"/>
      <c r="D2" s="1379"/>
      <c r="E2" s="350" t="s">
        <v>287</v>
      </c>
      <c r="F2" s="257"/>
      <c r="G2" s="90"/>
    </row>
    <row r="3" spans="1:7" ht="22.5" customHeight="1">
      <c r="A3" s="90"/>
      <c r="B3" s="1379"/>
      <c r="C3" s="1379"/>
      <c r="D3" s="1379"/>
      <c r="E3" s="162" t="s">
        <v>130</v>
      </c>
      <c r="F3" s="85"/>
      <c r="G3" s="90"/>
    </row>
    <row r="4" spans="1:7" ht="16.5" customHeight="1">
      <c r="A4" s="90"/>
      <c r="B4" s="1472" t="s">
        <v>897</v>
      </c>
      <c r="C4" s="1472"/>
      <c r="D4" s="1472"/>
      <c r="E4" s="162" t="s">
        <v>289</v>
      </c>
      <c r="F4" s="122">
        <v>1</v>
      </c>
      <c r="G4" s="90"/>
    </row>
    <row r="5" spans="1:7" ht="16.5" customHeight="1">
      <c r="A5" s="90"/>
      <c r="B5" s="1472"/>
      <c r="C5" s="1472"/>
      <c r="D5" s="1472"/>
      <c r="E5" s="75" t="s">
        <v>917</v>
      </c>
      <c r="F5" s="123">
        <f ca="1">TODAY()</f>
        <v>42394</v>
      </c>
      <c r="G5" s="90"/>
    </row>
    <row r="6" spans="1:7" ht="16.5" customHeight="1">
      <c r="A6" s="90"/>
      <c r="B6" s="344"/>
      <c r="C6" s="89"/>
      <c r="D6" s="89"/>
      <c r="E6" s="517"/>
      <c r="F6" s="90"/>
      <c r="G6" s="90"/>
    </row>
    <row r="7" spans="1:7" ht="15.75" customHeight="1">
      <c r="A7" s="90"/>
      <c r="B7" s="1378" t="s">
        <v>898</v>
      </c>
      <c r="C7" s="1378"/>
      <c r="D7" s="1378"/>
      <c r="E7" s="1378"/>
      <c r="F7" s="1378"/>
      <c r="G7" s="90"/>
    </row>
    <row r="8" spans="1:7" s="33" customFormat="1" ht="33.75" customHeight="1">
      <c r="A8" s="269"/>
      <c r="B8" s="124" t="s">
        <v>683</v>
      </c>
      <c r="C8" s="111" t="s">
        <v>681</v>
      </c>
      <c r="D8" s="111" t="s">
        <v>682</v>
      </c>
      <c r="E8" s="111" t="s">
        <v>680</v>
      </c>
      <c r="F8" s="125" t="s">
        <v>679</v>
      </c>
      <c r="G8" s="269"/>
    </row>
    <row r="9" spans="1:7" ht="16.5" customHeight="1">
      <c r="A9" s="90"/>
      <c r="B9" s="137"/>
      <c r="C9" s="407"/>
      <c r="D9" s="407"/>
      <c r="E9" s="79"/>
      <c r="F9" s="902"/>
      <c r="G9" s="90"/>
    </row>
    <row r="10" spans="1:7" ht="16.5" customHeight="1">
      <c r="A10" s="90"/>
      <c r="B10" s="139"/>
      <c r="C10" s="408"/>
      <c r="D10" s="408"/>
      <c r="E10" s="81"/>
      <c r="F10" s="903"/>
      <c r="G10" s="90"/>
    </row>
    <row r="11" spans="1:7" ht="16.5" customHeight="1">
      <c r="A11" s="90"/>
      <c r="B11" s="139"/>
      <c r="C11" s="408"/>
      <c r="D11" s="408"/>
      <c r="E11" s="81"/>
      <c r="F11" s="903"/>
      <c r="G11" s="90"/>
    </row>
    <row r="12" spans="1:7" ht="16.5" customHeight="1">
      <c r="A12" s="90"/>
      <c r="B12" s="139"/>
      <c r="C12" s="408"/>
      <c r="D12" s="408"/>
      <c r="E12" s="81"/>
      <c r="F12" s="903"/>
      <c r="G12" s="90"/>
    </row>
    <row r="13" spans="1:7" ht="16.5" customHeight="1">
      <c r="A13" s="90"/>
      <c r="B13" s="139"/>
      <c r="C13" s="408"/>
      <c r="D13" s="408"/>
      <c r="E13" s="81"/>
      <c r="F13" s="903"/>
      <c r="G13" s="90"/>
    </row>
    <row r="14" spans="1:7" ht="16.5" customHeight="1">
      <c r="A14" s="90"/>
      <c r="B14" s="139"/>
      <c r="C14" s="408"/>
      <c r="D14" s="408"/>
      <c r="E14" s="81"/>
      <c r="F14" s="903"/>
      <c r="G14" s="90"/>
    </row>
    <row r="15" spans="1:7" ht="16.5" customHeight="1">
      <c r="A15" s="90"/>
      <c r="B15" s="139"/>
      <c r="C15" s="408"/>
      <c r="D15" s="408"/>
      <c r="E15" s="81"/>
      <c r="F15" s="903"/>
      <c r="G15" s="90"/>
    </row>
    <row r="16" spans="1:7" ht="16.5" customHeight="1">
      <c r="A16" s="90"/>
      <c r="B16" s="139"/>
      <c r="C16" s="408"/>
      <c r="D16" s="408"/>
      <c r="E16" s="81"/>
      <c r="F16" s="903"/>
      <c r="G16" s="90"/>
    </row>
    <row r="17" spans="1:7" ht="16.5" customHeight="1">
      <c r="A17" s="90"/>
      <c r="B17" s="139"/>
      <c r="C17" s="408"/>
      <c r="D17" s="408"/>
      <c r="E17" s="81"/>
      <c r="F17" s="903"/>
      <c r="G17" s="90"/>
    </row>
    <row r="18" spans="1:7" ht="16.5" customHeight="1">
      <c r="A18" s="90"/>
      <c r="B18" s="139"/>
      <c r="C18" s="408"/>
      <c r="D18" s="408"/>
      <c r="E18" s="81"/>
      <c r="F18" s="903"/>
      <c r="G18" s="90"/>
    </row>
    <row r="19" spans="1:7" ht="16.5" customHeight="1">
      <c r="A19" s="90"/>
      <c r="B19" s="139"/>
      <c r="C19" s="408"/>
      <c r="D19" s="408"/>
      <c r="E19" s="81"/>
      <c r="F19" s="903"/>
      <c r="G19" s="90"/>
    </row>
    <row r="20" spans="1:7" ht="16.5" customHeight="1">
      <c r="A20" s="90"/>
      <c r="B20" s="139"/>
      <c r="C20" s="408"/>
      <c r="D20" s="408"/>
      <c r="E20" s="81"/>
      <c r="F20" s="903"/>
      <c r="G20" s="90"/>
    </row>
    <row r="21" spans="1:7" ht="16.5" customHeight="1">
      <c r="A21" s="90"/>
      <c r="B21" s="139"/>
      <c r="C21" s="408"/>
      <c r="D21" s="408"/>
      <c r="E21" s="81"/>
      <c r="F21" s="903"/>
      <c r="G21" s="90"/>
    </row>
    <row r="22" spans="1:7" ht="16.5" customHeight="1">
      <c r="A22" s="90"/>
      <c r="B22" s="139"/>
      <c r="C22" s="408"/>
      <c r="D22" s="408"/>
      <c r="E22" s="81"/>
      <c r="F22" s="903"/>
      <c r="G22" s="90"/>
    </row>
    <row r="23" spans="1:7" ht="16.5" customHeight="1">
      <c r="A23" s="90"/>
      <c r="B23" s="139"/>
      <c r="C23" s="408"/>
      <c r="D23" s="408"/>
      <c r="E23" s="81"/>
      <c r="F23" s="903"/>
      <c r="G23" s="90"/>
    </row>
    <row r="24" spans="1:7" ht="16.5" customHeight="1">
      <c r="A24" s="90"/>
      <c r="B24" s="139"/>
      <c r="C24" s="408"/>
      <c r="D24" s="408"/>
      <c r="E24" s="81"/>
      <c r="F24" s="903"/>
      <c r="G24" s="90"/>
    </row>
    <row r="25" spans="1:7" ht="16.5" customHeight="1">
      <c r="A25" s="90"/>
      <c r="B25" s="139"/>
      <c r="C25" s="408"/>
      <c r="D25" s="408"/>
      <c r="E25" s="81"/>
      <c r="F25" s="903"/>
      <c r="G25" s="90"/>
    </row>
    <row r="26" spans="1:7" ht="16.5" customHeight="1">
      <c r="A26" s="90"/>
      <c r="B26" s="139"/>
      <c r="C26" s="408"/>
      <c r="D26" s="408"/>
      <c r="E26" s="81"/>
      <c r="F26" s="903"/>
      <c r="G26" s="90"/>
    </row>
    <row r="27" spans="1:7" ht="16.5" customHeight="1">
      <c r="A27" s="90"/>
      <c r="B27" s="139"/>
      <c r="C27" s="408"/>
      <c r="D27" s="408"/>
      <c r="E27" s="81"/>
      <c r="F27" s="903"/>
      <c r="G27" s="90"/>
    </row>
    <row r="28" spans="1:7" ht="16.5" customHeight="1">
      <c r="A28" s="90"/>
      <c r="B28" s="139"/>
      <c r="C28" s="408"/>
      <c r="D28" s="408"/>
      <c r="E28" s="81"/>
      <c r="F28" s="903"/>
      <c r="G28" s="90"/>
    </row>
    <row r="29" spans="1:7" ht="16.5" customHeight="1">
      <c r="A29" s="90"/>
      <c r="B29" s="139"/>
      <c r="C29" s="408"/>
      <c r="D29" s="408"/>
      <c r="E29" s="81"/>
      <c r="F29" s="903"/>
      <c r="G29" s="90"/>
    </row>
    <row r="30" spans="1:7" ht="16.5" customHeight="1">
      <c r="A30" s="90"/>
      <c r="B30" s="139"/>
      <c r="C30" s="408"/>
      <c r="D30" s="408"/>
      <c r="E30" s="81"/>
      <c r="F30" s="903"/>
      <c r="G30" s="90"/>
    </row>
    <row r="31" spans="1:7" ht="16.5" customHeight="1">
      <c r="A31" s="90"/>
      <c r="B31" s="139"/>
      <c r="C31" s="408"/>
      <c r="D31" s="408"/>
      <c r="E31" s="81"/>
      <c r="F31" s="903"/>
      <c r="G31" s="90"/>
    </row>
    <row r="32" spans="1:7" ht="16.5" customHeight="1">
      <c r="A32" s="90"/>
      <c r="B32" s="139"/>
      <c r="C32" s="408"/>
      <c r="D32" s="408"/>
      <c r="E32" s="81"/>
      <c r="F32" s="903"/>
      <c r="G32" s="90"/>
    </row>
    <row r="33" spans="1:7" ht="16.5" customHeight="1">
      <c r="A33" s="90"/>
      <c r="B33" s="139"/>
      <c r="C33" s="408"/>
      <c r="D33" s="408"/>
      <c r="E33" s="81"/>
      <c r="F33" s="903"/>
      <c r="G33" s="90"/>
    </row>
    <row r="34" spans="1:7" ht="16.5" customHeight="1">
      <c r="A34" s="90"/>
      <c r="B34" s="139"/>
      <c r="C34" s="408"/>
      <c r="D34" s="408"/>
      <c r="E34" s="81"/>
      <c r="F34" s="903"/>
      <c r="G34" s="90"/>
    </row>
    <row r="35" spans="1:7" ht="16.5" customHeight="1">
      <c r="A35" s="90"/>
      <c r="B35" s="139"/>
      <c r="C35" s="408"/>
      <c r="D35" s="408"/>
      <c r="E35" s="81"/>
      <c r="F35" s="903"/>
      <c r="G35" s="90"/>
    </row>
    <row r="36" spans="1:7" ht="16.5" customHeight="1">
      <c r="A36" s="90"/>
      <c r="B36" s="139"/>
      <c r="C36" s="408"/>
      <c r="D36" s="408"/>
      <c r="E36" s="81"/>
      <c r="F36" s="903"/>
      <c r="G36" s="90"/>
    </row>
    <row r="37" spans="1:7" ht="16.5" customHeight="1">
      <c r="A37" s="90"/>
      <c r="B37" s="653"/>
      <c r="C37" s="409"/>
      <c r="D37" s="409"/>
      <c r="E37" s="171"/>
      <c r="F37" s="447"/>
      <c r="G37" s="90"/>
    </row>
    <row r="38" spans="1:7" ht="16.5" customHeight="1">
      <c r="A38" s="90"/>
      <c r="B38" s="118"/>
      <c r="C38" s="118"/>
      <c r="D38" s="119" t="s">
        <v>300</v>
      </c>
      <c r="E38" s="145">
        <f>SUM(E9:E37)</f>
        <v>0</v>
      </c>
      <c r="F38" s="118"/>
      <c r="G38" s="90"/>
    </row>
    <row r="39" spans="1:7" ht="16.5" customHeight="1">
      <c r="A39" s="90"/>
      <c r="B39" s="89"/>
      <c r="C39" s="89"/>
      <c r="D39" s="106" t="s">
        <v>899</v>
      </c>
      <c r="E39" s="174"/>
      <c r="F39" s="636" t="s">
        <v>881</v>
      </c>
      <c r="G39" s="90"/>
    </row>
    <row r="40" spans="1:7" ht="16.5" customHeight="1">
      <c r="A40" s="90"/>
      <c r="B40" s="89"/>
      <c r="C40" s="89"/>
      <c r="D40" s="106" t="s">
        <v>900</v>
      </c>
      <c r="E40" s="174"/>
      <c r="F40" s="89"/>
      <c r="G40" s="90"/>
    </row>
    <row r="41" spans="1:7" ht="17.25" customHeight="1">
      <c r="A41" s="90"/>
      <c r="B41" s="89"/>
      <c r="C41" s="89"/>
      <c r="D41" s="106" t="s">
        <v>377</v>
      </c>
      <c r="E41" s="145">
        <f>E38-E39-E40</f>
        <v>0</v>
      </c>
      <c r="F41" s="89"/>
      <c r="G41" s="90"/>
    </row>
    <row r="42" spans="1:7" ht="17.25" customHeight="1">
      <c r="A42" s="90"/>
      <c r="B42" s="89"/>
      <c r="C42" s="89"/>
      <c r="D42" s="89"/>
      <c r="E42" s="89"/>
      <c r="F42" s="89"/>
      <c r="G42" s="90"/>
    </row>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3.5" customHeight="1"/>
    <row r="69" ht="13.5" customHeight="1"/>
    <row r="70" ht="13.5" customHeight="1"/>
    <row r="71" ht="13.5" customHeight="1"/>
    <row r="72" spans="1:3" ht="13.5" customHeight="1">
      <c r="A72" s="24"/>
      <c r="B72" s="24"/>
      <c r="C72" s="24"/>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mergeCells count="3">
    <mergeCell ref="B2:D3"/>
    <mergeCell ref="B4:D5"/>
    <mergeCell ref="B7:F7"/>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9" r:id="rId1"/>
</worksheet>
</file>

<file path=xl/worksheets/sheet72.xml><?xml version="1.0" encoding="utf-8"?>
<worksheet xmlns="http://schemas.openxmlformats.org/spreadsheetml/2006/main" xmlns:r="http://schemas.openxmlformats.org/officeDocument/2006/relationships">
  <dimension ref="A1:G41"/>
  <sheetViews>
    <sheetView showGridLines="0" zoomScale="75" zoomScaleNormal="75" zoomScalePageLayoutView="0" workbookViewId="0" topLeftCell="A1">
      <selection activeCell="A1" sqref="A1"/>
    </sheetView>
  </sheetViews>
  <sheetFormatPr defaultColWidth="9.140625" defaultRowHeight="12.75"/>
  <cols>
    <col min="1" max="1" width="2.28125" style="23" customWidth="1"/>
    <col min="2" max="2" width="10.57421875" style="36" customWidth="1"/>
    <col min="3" max="3" width="21.28125" style="23" customWidth="1"/>
    <col min="4" max="4" width="13.140625" style="23" customWidth="1"/>
    <col min="5" max="5" width="14.421875" style="23" customWidth="1"/>
    <col min="6" max="6" width="15.28125" style="23" customWidth="1"/>
    <col min="7" max="7" width="21.57421875" style="23" customWidth="1"/>
    <col min="8" max="16384" width="9.140625" style="23" customWidth="1"/>
  </cols>
  <sheetData>
    <row r="1" spans="1:7" ht="15">
      <c r="A1" s="90"/>
      <c r="B1" s="90"/>
      <c r="C1" s="458"/>
      <c r="D1" s="90"/>
      <c r="E1" s="90"/>
      <c r="F1" s="90"/>
      <c r="G1" s="135"/>
    </row>
    <row r="2" spans="1:7" ht="15">
      <c r="A2" s="90"/>
      <c r="B2" s="1379" t="s">
        <v>274</v>
      </c>
      <c r="C2" s="1379"/>
      <c r="D2" s="1379"/>
      <c r="E2" s="1379"/>
      <c r="F2" s="350" t="s">
        <v>287</v>
      </c>
      <c r="G2" s="257"/>
    </row>
    <row r="3" spans="1:7" ht="15">
      <c r="A3" s="90"/>
      <c r="B3" s="1379"/>
      <c r="C3" s="1379"/>
      <c r="D3" s="1379"/>
      <c r="E3" s="1379"/>
      <c r="F3" s="162" t="s">
        <v>130</v>
      </c>
      <c r="G3" s="85"/>
    </row>
    <row r="4" spans="1:7" ht="15">
      <c r="A4" s="90"/>
      <c r="B4" s="1420" t="s">
        <v>901</v>
      </c>
      <c r="C4" s="1420"/>
      <c r="D4" s="1420"/>
      <c r="E4" s="1420"/>
      <c r="F4" s="162" t="s">
        <v>289</v>
      </c>
      <c r="G4" s="120">
        <v>1</v>
      </c>
    </row>
    <row r="5" spans="1:7" ht="15">
      <c r="A5" s="90"/>
      <c r="B5" s="1420" t="s">
        <v>902</v>
      </c>
      <c r="C5" s="1420"/>
      <c r="D5" s="1420"/>
      <c r="E5" s="1420"/>
      <c r="F5" s="75" t="s">
        <v>917</v>
      </c>
      <c r="G5" s="123">
        <f ca="1">TODAY()</f>
        <v>42394</v>
      </c>
    </row>
    <row r="6" spans="1:7" ht="15">
      <c r="A6" s="90"/>
      <c r="B6" s="344"/>
      <c r="C6" s="106"/>
      <c r="D6" s="89"/>
      <c r="E6" s="89"/>
      <c r="F6" s="89"/>
      <c r="G6" s="105"/>
    </row>
    <row r="7" spans="1:7" ht="33.75" customHeight="1">
      <c r="A7" s="90"/>
      <c r="B7" s="1493" t="s">
        <v>977</v>
      </c>
      <c r="C7" s="1493"/>
      <c r="D7" s="1493"/>
      <c r="E7" s="1493"/>
      <c r="F7" s="1493"/>
      <c r="G7" s="1493"/>
    </row>
    <row r="8" spans="1:7" ht="24">
      <c r="A8" s="90"/>
      <c r="B8" s="904" t="s">
        <v>674</v>
      </c>
      <c r="C8" s="905" t="s">
        <v>675</v>
      </c>
      <c r="D8" s="906" t="s">
        <v>676</v>
      </c>
      <c r="E8" s="906" t="s">
        <v>677</v>
      </c>
      <c r="F8" s="906" t="s">
        <v>255</v>
      </c>
      <c r="G8" s="907" t="s">
        <v>678</v>
      </c>
    </row>
    <row r="9" spans="1:7" ht="15">
      <c r="A9" s="90"/>
      <c r="B9" s="908"/>
      <c r="C9" s="909"/>
      <c r="D9" s="695"/>
      <c r="E9" s="695"/>
      <c r="F9" s="910">
        <f aca="true" t="shared" si="0" ref="F9:F37">D9-E9</f>
        <v>0</v>
      </c>
      <c r="G9" s="911"/>
    </row>
    <row r="10" spans="1:7" ht="15">
      <c r="A10" s="90"/>
      <c r="B10" s="282"/>
      <c r="C10" s="470"/>
      <c r="D10" s="284"/>
      <c r="E10" s="284"/>
      <c r="F10" s="288">
        <f t="shared" si="0"/>
        <v>0</v>
      </c>
      <c r="G10" s="285"/>
    </row>
    <row r="11" spans="1:7" ht="15">
      <c r="A11" s="90"/>
      <c r="B11" s="282"/>
      <c r="C11" s="470"/>
      <c r="D11" s="284"/>
      <c r="E11" s="284"/>
      <c r="F11" s="288">
        <f t="shared" si="0"/>
        <v>0</v>
      </c>
      <c r="G11" s="285"/>
    </row>
    <row r="12" spans="1:7" ht="15">
      <c r="A12" s="90"/>
      <c r="B12" s="282"/>
      <c r="C12" s="470"/>
      <c r="D12" s="284"/>
      <c r="E12" s="284"/>
      <c r="F12" s="288">
        <f t="shared" si="0"/>
        <v>0</v>
      </c>
      <c r="G12" s="285"/>
    </row>
    <row r="13" spans="1:7" ht="15">
      <c r="A13" s="90"/>
      <c r="B13" s="282"/>
      <c r="C13" s="470"/>
      <c r="D13" s="284"/>
      <c r="E13" s="284"/>
      <c r="F13" s="288">
        <f t="shared" si="0"/>
        <v>0</v>
      </c>
      <c r="G13" s="285"/>
    </row>
    <row r="14" spans="1:7" ht="15">
      <c r="A14" s="90"/>
      <c r="B14" s="282"/>
      <c r="C14" s="470"/>
      <c r="D14" s="284"/>
      <c r="E14" s="284"/>
      <c r="F14" s="288">
        <f t="shared" si="0"/>
        <v>0</v>
      </c>
      <c r="G14" s="285"/>
    </row>
    <row r="15" spans="1:7" ht="15">
      <c r="A15" s="90"/>
      <c r="B15" s="282"/>
      <c r="C15" s="470"/>
      <c r="D15" s="284"/>
      <c r="E15" s="284"/>
      <c r="F15" s="288">
        <f t="shared" si="0"/>
        <v>0</v>
      </c>
      <c r="G15" s="285"/>
    </row>
    <row r="16" spans="1:7" ht="15">
      <c r="A16" s="90"/>
      <c r="B16" s="282"/>
      <c r="C16" s="470"/>
      <c r="D16" s="284"/>
      <c r="E16" s="284"/>
      <c r="F16" s="288">
        <f t="shared" si="0"/>
        <v>0</v>
      </c>
      <c r="G16" s="285"/>
    </row>
    <row r="17" spans="1:7" ht="15">
      <c r="A17" s="90"/>
      <c r="B17" s="282"/>
      <c r="C17" s="470"/>
      <c r="D17" s="284"/>
      <c r="E17" s="284"/>
      <c r="F17" s="288">
        <f t="shared" si="0"/>
        <v>0</v>
      </c>
      <c r="G17" s="285"/>
    </row>
    <row r="18" spans="1:7" ht="15">
      <c r="A18" s="90"/>
      <c r="B18" s="282"/>
      <c r="C18" s="470"/>
      <c r="D18" s="284"/>
      <c r="E18" s="284"/>
      <c r="F18" s="288">
        <f t="shared" si="0"/>
        <v>0</v>
      </c>
      <c r="G18" s="285"/>
    </row>
    <row r="19" spans="1:7" ht="15">
      <c r="A19" s="90"/>
      <c r="B19" s="282"/>
      <c r="C19" s="470"/>
      <c r="D19" s="284"/>
      <c r="E19" s="284"/>
      <c r="F19" s="288">
        <f t="shared" si="0"/>
        <v>0</v>
      </c>
      <c r="G19" s="285"/>
    </row>
    <row r="20" spans="1:7" ht="15">
      <c r="A20" s="90"/>
      <c r="B20" s="282"/>
      <c r="C20" s="470"/>
      <c r="D20" s="284"/>
      <c r="E20" s="284"/>
      <c r="F20" s="288">
        <f t="shared" si="0"/>
        <v>0</v>
      </c>
      <c r="G20" s="285"/>
    </row>
    <row r="21" spans="1:7" ht="15">
      <c r="A21" s="90"/>
      <c r="B21" s="282"/>
      <c r="C21" s="470"/>
      <c r="D21" s="284"/>
      <c r="E21" s="284"/>
      <c r="F21" s="288">
        <f t="shared" si="0"/>
        <v>0</v>
      </c>
      <c r="G21" s="285"/>
    </row>
    <row r="22" spans="1:7" ht="15">
      <c r="A22" s="90"/>
      <c r="B22" s="282"/>
      <c r="C22" s="470"/>
      <c r="D22" s="284"/>
      <c r="E22" s="284"/>
      <c r="F22" s="288">
        <f t="shared" si="0"/>
        <v>0</v>
      </c>
      <c r="G22" s="285"/>
    </row>
    <row r="23" spans="1:7" ht="15">
      <c r="A23" s="90"/>
      <c r="B23" s="282"/>
      <c r="C23" s="470"/>
      <c r="D23" s="284"/>
      <c r="E23" s="284"/>
      <c r="F23" s="288">
        <f t="shared" si="0"/>
        <v>0</v>
      </c>
      <c r="G23" s="285"/>
    </row>
    <row r="24" spans="1:7" ht="15">
      <c r="A24" s="90"/>
      <c r="B24" s="286"/>
      <c r="C24" s="470"/>
      <c r="D24" s="284"/>
      <c r="E24" s="284"/>
      <c r="F24" s="288">
        <f t="shared" si="0"/>
        <v>0</v>
      </c>
      <c r="G24" s="285"/>
    </row>
    <row r="25" spans="1:7" ht="15">
      <c r="A25" s="90"/>
      <c r="B25" s="282"/>
      <c r="C25" s="470"/>
      <c r="D25" s="284"/>
      <c r="E25" s="284"/>
      <c r="F25" s="288">
        <f t="shared" si="0"/>
        <v>0</v>
      </c>
      <c r="G25" s="285"/>
    </row>
    <row r="26" spans="1:7" ht="15">
      <c r="A26" s="90"/>
      <c r="B26" s="286"/>
      <c r="C26" s="470"/>
      <c r="D26" s="284"/>
      <c r="E26" s="284"/>
      <c r="F26" s="288">
        <f t="shared" si="0"/>
        <v>0</v>
      </c>
      <c r="G26" s="285"/>
    </row>
    <row r="27" spans="1:7" ht="15">
      <c r="A27" s="90"/>
      <c r="B27" s="282"/>
      <c r="C27" s="470"/>
      <c r="D27" s="284"/>
      <c r="E27" s="284"/>
      <c r="F27" s="288">
        <f t="shared" si="0"/>
        <v>0</v>
      </c>
      <c r="G27" s="285"/>
    </row>
    <row r="28" spans="1:7" ht="15">
      <c r="A28" s="90"/>
      <c r="B28" s="282"/>
      <c r="C28" s="470"/>
      <c r="D28" s="284"/>
      <c r="E28" s="284"/>
      <c r="F28" s="288">
        <f t="shared" si="0"/>
        <v>0</v>
      </c>
      <c r="G28" s="285"/>
    </row>
    <row r="29" spans="1:7" ht="15">
      <c r="A29" s="90"/>
      <c r="B29" s="282"/>
      <c r="C29" s="470"/>
      <c r="D29" s="284"/>
      <c r="E29" s="284"/>
      <c r="F29" s="288">
        <f t="shared" si="0"/>
        <v>0</v>
      </c>
      <c r="G29" s="285"/>
    </row>
    <row r="30" spans="1:7" ht="15">
      <c r="A30" s="90"/>
      <c r="B30" s="282"/>
      <c r="C30" s="470"/>
      <c r="D30" s="284"/>
      <c r="E30" s="284"/>
      <c r="F30" s="288">
        <f t="shared" si="0"/>
        <v>0</v>
      </c>
      <c r="G30" s="285"/>
    </row>
    <row r="31" spans="1:7" ht="15">
      <c r="A31" s="90"/>
      <c r="B31" s="286"/>
      <c r="C31" s="470"/>
      <c r="D31" s="284"/>
      <c r="E31" s="288"/>
      <c r="F31" s="288">
        <f t="shared" si="0"/>
        <v>0</v>
      </c>
      <c r="G31" s="472"/>
    </row>
    <row r="32" spans="1:7" ht="15">
      <c r="A32" s="90"/>
      <c r="B32" s="282"/>
      <c r="C32" s="470"/>
      <c r="D32" s="284"/>
      <c r="E32" s="284"/>
      <c r="F32" s="288">
        <f t="shared" si="0"/>
        <v>0</v>
      </c>
      <c r="G32" s="285"/>
    </row>
    <row r="33" spans="1:7" ht="15">
      <c r="A33" s="90"/>
      <c r="B33" s="286"/>
      <c r="C33" s="470"/>
      <c r="D33" s="284"/>
      <c r="E33" s="284"/>
      <c r="F33" s="288">
        <f t="shared" si="0"/>
        <v>0</v>
      </c>
      <c r="G33" s="285"/>
    </row>
    <row r="34" spans="1:7" ht="15">
      <c r="A34" s="90"/>
      <c r="B34" s="282"/>
      <c r="C34" s="470"/>
      <c r="D34" s="284"/>
      <c r="E34" s="284"/>
      <c r="F34" s="288">
        <f t="shared" si="0"/>
        <v>0</v>
      </c>
      <c r="G34" s="285"/>
    </row>
    <row r="35" spans="1:7" ht="15">
      <c r="A35" s="90"/>
      <c r="B35" s="282"/>
      <c r="C35" s="470"/>
      <c r="D35" s="284"/>
      <c r="E35" s="284"/>
      <c r="F35" s="288">
        <f t="shared" si="0"/>
        <v>0</v>
      </c>
      <c r="G35" s="285"/>
    </row>
    <row r="36" spans="1:7" ht="15">
      <c r="A36" s="90"/>
      <c r="B36" s="282"/>
      <c r="C36" s="470"/>
      <c r="D36" s="284"/>
      <c r="E36" s="284"/>
      <c r="F36" s="288">
        <f t="shared" si="0"/>
        <v>0</v>
      </c>
      <c r="G36" s="285"/>
    </row>
    <row r="37" spans="1:7" ht="15">
      <c r="A37" s="90"/>
      <c r="B37" s="473"/>
      <c r="C37" s="474"/>
      <c r="D37" s="475"/>
      <c r="E37" s="475"/>
      <c r="F37" s="912">
        <f t="shared" si="0"/>
        <v>0</v>
      </c>
      <c r="G37" s="726"/>
    </row>
    <row r="38" spans="1:7" ht="15">
      <c r="A38" s="90"/>
      <c r="B38" s="118"/>
      <c r="C38" s="410" t="s">
        <v>300</v>
      </c>
      <c r="D38" s="478">
        <f>SUM(D9:D37)</f>
        <v>0</v>
      </c>
      <c r="E38" s="478">
        <f>SUM(E9:E37)</f>
        <v>0</v>
      </c>
      <c r="F38" s="478">
        <f>SUM(F9:F37)</f>
        <v>0</v>
      </c>
      <c r="G38" s="118"/>
    </row>
    <row r="39" spans="1:7" ht="15">
      <c r="A39" s="90"/>
      <c r="B39" s="89"/>
      <c r="C39" s="106"/>
      <c r="D39" s="89"/>
      <c r="E39" s="89"/>
      <c r="F39" s="89"/>
      <c r="G39" s="89"/>
    </row>
    <row r="40" spans="1:7" ht="15">
      <c r="A40" s="90"/>
      <c r="B40" s="90"/>
      <c r="C40" s="458"/>
      <c r="D40" s="90"/>
      <c r="E40" s="90"/>
      <c r="F40" s="90"/>
      <c r="G40" s="90"/>
    </row>
    <row r="41" spans="2:3" ht="15">
      <c r="B41" s="23"/>
      <c r="C41" s="36"/>
    </row>
  </sheetData>
  <sheetProtection/>
  <mergeCells count="4">
    <mergeCell ref="B2:E3"/>
    <mergeCell ref="B4:E4"/>
    <mergeCell ref="B5:E5"/>
    <mergeCell ref="B7:G7"/>
  </mergeCells>
  <printOptions/>
  <pageMargins left="0.5905511811023623" right="0" top="0.3937007874015748" bottom="0.3937007874015748" header="0.5118110236220472" footer="0.5118110236220472"/>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sheetPr>
    <pageSetUpPr fitToPage="1"/>
  </sheetPr>
  <dimension ref="A1:G49"/>
  <sheetViews>
    <sheetView showGridLines="0" zoomScalePageLayoutView="0" workbookViewId="0" topLeftCell="A1">
      <selection activeCell="A1" sqref="A1"/>
    </sheetView>
  </sheetViews>
  <sheetFormatPr defaultColWidth="9.140625" defaultRowHeight="15.75" customHeight="1"/>
  <cols>
    <col min="1" max="1" width="2.28125" style="23" customWidth="1"/>
    <col min="2" max="2" width="9.8515625" style="23" customWidth="1"/>
    <col min="3" max="3" width="9.7109375" style="23" customWidth="1"/>
    <col min="4" max="4" width="42.140625" style="23" customWidth="1"/>
    <col min="5" max="5" width="18.7109375" style="23" customWidth="1"/>
    <col min="6" max="6" width="20.421875" style="23" customWidth="1"/>
    <col min="7" max="8" width="10.8515625" style="23" customWidth="1"/>
    <col min="9" max="16384" width="9.140625" style="23" customWidth="1"/>
  </cols>
  <sheetData>
    <row r="1" spans="1:7" ht="15.75" customHeight="1">
      <c r="A1" s="90"/>
      <c r="B1" s="90"/>
      <c r="C1" s="90"/>
      <c r="D1" s="90"/>
      <c r="E1" s="90"/>
      <c r="F1" s="135"/>
      <c r="G1" s="90"/>
    </row>
    <row r="2" spans="1:7" ht="27.75" customHeight="1">
      <c r="A2" s="90"/>
      <c r="B2" s="1379" t="s">
        <v>274</v>
      </c>
      <c r="C2" s="1379"/>
      <c r="D2" s="1379"/>
      <c r="E2" s="350" t="s">
        <v>287</v>
      </c>
      <c r="F2" s="257"/>
      <c r="G2" s="90"/>
    </row>
    <row r="3" spans="1:7" ht="15.75" customHeight="1">
      <c r="A3" s="90"/>
      <c r="B3" s="1379"/>
      <c r="C3" s="1379"/>
      <c r="D3" s="1379"/>
      <c r="E3" s="162" t="s">
        <v>130</v>
      </c>
      <c r="F3" s="85"/>
      <c r="G3" s="90"/>
    </row>
    <row r="4" spans="1:7" ht="15.75" customHeight="1">
      <c r="A4" s="90"/>
      <c r="B4" s="1472" t="s">
        <v>903</v>
      </c>
      <c r="C4" s="1472"/>
      <c r="D4" s="1472"/>
      <c r="E4" s="162" t="s">
        <v>289</v>
      </c>
      <c r="F4" s="120">
        <v>2</v>
      </c>
      <c r="G4" s="90"/>
    </row>
    <row r="5" spans="1:7" ht="16.5" customHeight="1">
      <c r="A5" s="90"/>
      <c r="B5" s="1472" t="s">
        <v>904</v>
      </c>
      <c r="C5" s="1472"/>
      <c r="D5" s="1472"/>
      <c r="E5" s="75" t="s">
        <v>917</v>
      </c>
      <c r="F5" s="123">
        <f ca="1">TODAY()</f>
        <v>42394</v>
      </c>
      <c r="G5" s="90"/>
    </row>
    <row r="6" spans="1:7" ht="13.5" customHeight="1">
      <c r="A6" s="90"/>
      <c r="B6" s="90"/>
      <c r="C6" s="90"/>
      <c r="D6" s="90"/>
      <c r="E6" s="90"/>
      <c r="F6" s="90"/>
      <c r="G6" s="90"/>
    </row>
    <row r="7" spans="1:7" ht="48.75" customHeight="1">
      <c r="A7" s="90"/>
      <c r="B7" s="1493" t="s">
        <v>673</v>
      </c>
      <c r="C7" s="1493"/>
      <c r="D7" s="1493"/>
      <c r="E7" s="1493"/>
      <c r="F7" s="1493"/>
      <c r="G7" s="90"/>
    </row>
    <row r="8" spans="1:7" ht="14.25" customHeight="1">
      <c r="A8" s="90"/>
      <c r="B8" s="89" t="s">
        <v>905</v>
      </c>
      <c r="C8" s="89"/>
      <c r="D8" s="249" t="s">
        <v>906</v>
      </c>
      <c r="E8" s="89" t="s">
        <v>292</v>
      </c>
      <c r="F8" s="89"/>
      <c r="G8" s="90"/>
    </row>
    <row r="9" spans="1:7" ht="19.5" customHeight="1">
      <c r="A9" s="90"/>
      <c r="B9" s="888" t="s">
        <v>907</v>
      </c>
      <c r="C9" s="890"/>
      <c r="D9" s="890"/>
      <c r="E9" s="890"/>
      <c r="F9" s="890"/>
      <c r="G9" s="90"/>
    </row>
    <row r="10" spans="1:7" ht="14.25" customHeight="1">
      <c r="A10" s="90"/>
      <c r="B10" s="845"/>
      <c r="C10" s="845"/>
      <c r="D10" s="845"/>
      <c r="E10" s="538"/>
      <c r="F10" s="362"/>
      <c r="G10" s="90"/>
    </row>
    <row r="11" spans="1:7" ht="14.25" customHeight="1">
      <c r="A11" s="90"/>
      <c r="B11" s="533" t="s">
        <v>908</v>
      </c>
      <c r="C11" s="132"/>
      <c r="D11" s="132"/>
      <c r="E11" s="539"/>
      <c r="F11" s="488"/>
      <c r="G11" s="90"/>
    </row>
    <row r="12" spans="1:7" ht="14.25" customHeight="1">
      <c r="A12" s="90"/>
      <c r="B12" s="913" t="s">
        <v>293</v>
      </c>
      <c r="C12" s="914"/>
      <c r="D12" s="853"/>
      <c r="E12" s="539"/>
      <c r="F12" s="488"/>
      <c r="G12" s="90"/>
    </row>
    <row r="13" spans="1:7" ht="14.25" customHeight="1">
      <c r="A13" s="90"/>
      <c r="B13" s="141" t="s">
        <v>294</v>
      </c>
      <c r="C13" s="846" t="s">
        <v>295</v>
      </c>
      <c r="D13" s="847" t="s">
        <v>296</v>
      </c>
      <c r="E13" s="847" t="s">
        <v>297</v>
      </c>
      <c r="F13" s="488"/>
      <c r="G13" s="90"/>
    </row>
    <row r="14" spans="1:7" ht="14.25" customHeight="1">
      <c r="A14" s="90"/>
      <c r="B14" s="95"/>
      <c r="C14" s="115"/>
      <c r="D14" s="408"/>
      <c r="E14" s="81"/>
      <c r="F14" s="488"/>
      <c r="G14" s="90"/>
    </row>
    <row r="15" spans="1:7" ht="14.25" customHeight="1">
      <c r="A15" s="90"/>
      <c r="B15" s="95"/>
      <c r="C15" s="115"/>
      <c r="D15" s="408"/>
      <c r="E15" s="81"/>
      <c r="F15" s="488"/>
      <c r="G15" s="90"/>
    </row>
    <row r="16" spans="1:7" ht="14.25" customHeight="1">
      <c r="A16" s="90"/>
      <c r="B16" s="95"/>
      <c r="C16" s="115"/>
      <c r="D16" s="408"/>
      <c r="E16" s="81"/>
      <c r="F16" s="488"/>
      <c r="G16" s="90"/>
    </row>
    <row r="17" spans="1:7" ht="14.25" customHeight="1">
      <c r="A17" s="90"/>
      <c r="B17" s="319"/>
      <c r="C17" s="369"/>
      <c r="D17" s="408"/>
      <c r="E17" s="81"/>
      <c r="F17" s="488"/>
      <c r="G17" s="90"/>
    </row>
    <row r="18" spans="1:7" ht="14.25" customHeight="1">
      <c r="A18" s="90"/>
      <c r="B18" s="319"/>
      <c r="C18" s="369"/>
      <c r="D18" s="408"/>
      <c r="E18" s="81"/>
      <c r="F18" s="488"/>
      <c r="G18" s="90"/>
    </row>
    <row r="19" spans="1:7" ht="14.25" customHeight="1">
      <c r="A19" s="90"/>
      <c r="B19" s="319"/>
      <c r="C19" s="369"/>
      <c r="D19" s="408"/>
      <c r="E19" s="81"/>
      <c r="F19" s="488"/>
      <c r="G19" s="90"/>
    </row>
    <row r="20" spans="1:7" ht="14.25" customHeight="1">
      <c r="A20" s="90"/>
      <c r="B20" s="319"/>
      <c r="C20" s="369"/>
      <c r="D20" s="915" t="s">
        <v>340</v>
      </c>
      <c r="E20" s="81"/>
      <c r="F20" s="310">
        <f>SUM(E14:E20)</f>
        <v>0</v>
      </c>
      <c r="G20" s="90"/>
    </row>
    <row r="21" spans="1:7" ht="14.25" customHeight="1">
      <c r="A21" s="90"/>
      <c r="B21" s="134"/>
      <c r="C21" s="134"/>
      <c r="D21" s="134"/>
      <c r="E21" s="849"/>
      <c r="F21" s="850"/>
      <c r="G21" s="90"/>
    </row>
    <row r="22" spans="1:7" ht="14.25" customHeight="1">
      <c r="A22" s="90"/>
      <c r="B22" s="533" t="s">
        <v>909</v>
      </c>
      <c r="C22" s="132"/>
      <c r="D22" s="132"/>
      <c r="E22" s="539"/>
      <c r="F22" s="488"/>
      <c r="G22" s="90"/>
    </row>
    <row r="23" spans="1:7" ht="14.25" customHeight="1">
      <c r="A23" s="90"/>
      <c r="B23" s="139" t="s">
        <v>910</v>
      </c>
      <c r="C23" s="132"/>
      <c r="D23" s="132"/>
      <c r="E23" s="539"/>
      <c r="F23" s="488"/>
      <c r="G23" s="90"/>
    </row>
    <row r="24" spans="1:7" ht="14.25" customHeight="1">
      <c r="A24" s="90"/>
      <c r="B24" s="913" t="s">
        <v>293</v>
      </c>
      <c r="C24" s="914"/>
      <c r="D24" s="853"/>
      <c r="E24" s="539"/>
      <c r="F24" s="488"/>
      <c r="G24" s="90"/>
    </row>
    <row r="25" spans="1:7" ht="14.25" customHeight="1">
      <c r="A25" s="90"/>
      <c r="B25" s="141" t="s">
        <v>294</v>
      </c>
      <c r="C25" s="846" t="s">
        <v>295</v>
      </c>
      <c r="D25" s="847" t="s">
        <v>296</v>
      </c>
      <c r="E25" s="847" t="s">
        <v>297</v>
      </c>
      <c r="F25" s="488"/>
      <c r="G25" s="90"/>
    </row>
    <row r="26" spans="1:7" ht="14.25" customHeight="1">
      <c r="A26" s="90"/>
      <c r="B26" s="95"/>
      <c r="C26" s="115"/>
      <c r="D26" s="408"/>
      <c r="E26" s="81"/>
      <c r="F26" s="488"/>
      <c r="G26" s="90"/>
    </row>
    <row r="27" spans="1:7" ht="14.25" customHeight="1">
      <c r="A27" s="90"/>
      <c r="B27" s="95"/>
      <c r="C27" s="115"/>
      <c r="D27" s="408"/>
      <c r="E27" s="81"/>
      <c r="F27" s="488"/>
      <c r="G27" s="90"/>
    </row>
    <row r="28" spans="1:7" ht="14.25" customHeight="1">
      <c r="A28" s="90"/>
      <c r="B28" s="319"/>
      <c r="C28" s="369"/>
      <c r="D28" s="408"/>
      <c r="E28" s="81"/>
      <c r="F28" s="488"/>
      <c r="G28" s="90"/>
    </row>
    <row r="29" spans="1:7" ht="14.25" customHeight="1">
      <c r="A29" s="90"/>
      <c r="B29" s="319"/>
      <c r="C29" s="369"/>
      <c r="D29" s="408"/>
      <c r="E29" s="81"/>
      <c r="F29" s="488"/>
      <c r="G29" s="90"/>
    </row>
    <row r="30" spans="1:7" ht="14.25" customHeight="1">
      <c r="A30" s="90"/>
      <c r="B30" s="319"/>
      <c r="C30" s="369"/>
      <c r="D30" s="408"/>
      <c r="E30" s="81"/>
      <c r="F30" s="488"/>
      <c r="G30" s="90"/>
    </row>
    <row r="31" spans="1:7" ht="14.25" customHeight="1">
      <c r="A31" s="90"/>
      <c r="B31" s="319"/>
      <c r="C31" s="369"/>
      <c r="D31" s="408"/>
      <c r="E31" s="81"/>
      <c r="F31" s="488"/>
      <c r="G31" s="90"/>
    </row>
    <row r="32" spans="1:7" ht="14.25" customHeight="1">
      <c r="A32" s="90"/>
      <c r="B32" s="319"/>
      <c r="C32" s="369"/>
      <c r="D32" s="915" t="s">
        <v>340</v>
      </c>
      <c r="E32" s="81"/>
      <c r="F32" s="310">
        <f>-SUM(E26:E32)</f>
        <v>0</v>
      </c>
      <c r="G32" s="90"/>
    </row>
    <row r="33" spans="1:7" ht="14.25" customHeight="1">
      <c r="A33" s="90"/>
      <c r="B33" s="134"/>
      <c r="C33" s="134"/>
      <c r="D33" s="134"/>
      <c r="E33" s="849"/>
      <c r="F33" s="850"/>
      <c r="G33" s="90"/>
    </row>
    <row r="34" spans="1:7" ht="14.25" customHeight="1">
      <c r="A34" s="90"/>
      <c r="B34" s="533" t="s">
        <v>911</v>
      </c>
      <c r="C34" s="132"/>
      <c r="D34" s="132"/>
      <c r="E34" s="539"/>
      <c r="F34" s="488"/>
      <c r="G34" s="90"/>
    </row>
    <row r="35" spans="1:7" ht="14.25" customHeight="1">
      <c r="A35" s="90"/>
      <c r="B35" s="913" t="s">
        <v>293</v>
      </c>
      <c r="C35" s="914"/>
      <c r="D35" s="853"/>
      <c r="E35" s="539"/>
      <c r="F35" s="488"/>
      <c r="G35" s="90"/>
    </row>
    <row r="36" spans="1:7" ht="14.25" customHeight="1">
      <c r="A36" s="90"/>
      <c r="B36" s="141" t="s">
        <v>294</v>
      </c>
      <c r="C36" s="846" t="s">
        <v>295</v>
      </c>
      <c r="D36" s="847" t="s">
        <v>296</v>
      </c>
      <c r="E36" s="847" t="s">
        <v>297</v>
      </c>
      <c r="F36" s="488"/>
      <c r="G36" s="90"/>
    </row>
    <row r="37" spans="1:7" ht="14.25" customHeight="1">
      <c r="A37" s="90"/>
      <c r="B37" s="95"/>
      <c r="C37" s="115"/>
      <c r="D37" s="408"/>
      <c r="E37" s="81"/>
      <c r="F37" s="488"/>
      <c r="G37" s="90"/>
    </row>
    <row r="38" spans="1:7" ht="14.25" customHeight="1">
      <c r="A38" s="90"/>
      <c r="B38" s="95"/>
      <c r="C38" s="115"/>
      <c r="D38" s="408"/>
      <c r="E38" s="81"/>
      <c r="F38" s="488"/>
      <c r="G38" s="90"/>
    </row>
    <row r="39" spans="1:7" ht="14.25" customHeight="1">
      <c r="A39" s="90"/>
      <c r="B39" s="319"/>
      <c r="C39" s="369"/>
      <c r="D39" s="408"/>
      <c r="E39" s="81"/>
      <c r="F39" s="488"/>
      <c r="G39" s="90"/>
    </row>
    <row r="40" spans="1:7" ht="14.25" customHeight="1">
      <c r="A40" s="90"/>
      <c r="B40" s="319"/>
      <c r="C40" s="369"/>
      <c r="D40" s="408"/>
      <c r="E40" s="81"/>
      <c r="F40" s="488"/>
      <c r="G40" s="90"/>
    </row>
    <row r="41" spans="1:7" ht="14.25" customHeight="1">
      <c r="A41" s="90"/>
      <c r="B41" s="319"/>
      <c r="C41" s="369"/>
      <c r="D41" s="408"/>
      <c r="E41" s="81"/>
      <c r="F41" s="488"/>
      <c r="G41" s="90"/>
    </row>
    <row r="42" spans="1:7" ht="14.25" customHeight="1">
      <c r="A42" s="90"/>
      <c r="B42" s="319"/>
      <c r="C42" s="369"/>
      <c r="D42" s="915" t="s">
        <v>340</v>
      </c>
      <c r="E42" s="81"/>
      <c r="F42" s="310">
        <f>SUM(E37:E42)</f>
        <v>0</v>
      </c>
      <c r="G42" s="90"/>
    </row>
    <row r="43" spans="1:7" ht="19.5" customHeight="1">
      <c r="A43" s="90"/>
      <c r="B43" s="916" t="s">
        <v>912</v>
      </c>
      <c r="C43" s="409"/>
      <c r="D43" s="409"/>
      <c r="E43" s="761"/>
      <c r="F43" s="172">
        <f>F42+F32+F20+F9</f>
        <v>0</v>
      </c>
      <c r="G43" s="90"/>
    </row>
    <row r="44" spans="1:7" ht="14.25" customHeight="1">
      <c r="A44" s="90"/>
      <c r="B44" s="118"/>
      <c r="C44" s="118"/>
      <c r="D44" s="118"/>
      <c r="E44" s="144" t="s">
        <v>913</v>
      </c>
      <c r="F44" s="917"/>
      <c r="G44" s="90"/>
    </row>
    <row r="45" spans="1:7" ht="14.25" customHeight="1">
      <c r="A45" s="90"/>
      <c r="B45" s="89"/>
      <c r="C45" s="89"/>
      <c r="D45" s="89"/>
      <c r="E45" s="144" t="s">
        <v>914</v>
      </c>
      <c r="F45" s="145">
        <f>IF(F44=0,F43,F43*F44)</f>
        <v>0</v>
      </c>
      <c r="G45" s="90"/>
    </row>
    <row r="46" spans="1:7" ht="15" customHeight="1">
      <c r="A46" s="90"/>
      <c r="B46" s="89"/>
      <c r="C46" s="89"/>
      <c r="D46" s="89"/>
      <c r="E46" s="89"/>
      <c r="F46" s="89"/>
      <c r="G46" s="90"/>
    </row>
    <row r="47" spans="1:7" ht="15" customHeight="1">
      <c r="A47" s="90"/>
      <c r="B47" s="89"/>
      <c r="C47" s="90"/>
      <c r="D47" s="90"/>
      <c r="E47" s="90"/>
      <c r="F47" s="90"/>
      <c r="G47" s="90"/>
    </row>
    <row r="48" spans="1:7" ht="15" customHeight="1">
      <c r="A48" s="90"/>
      <c r="B48" s="90"/>
      <c r="C48" s="90"/>
      <c r="D48" s="90"/>
      <c r="E48" s="90"/>
      <c r="F48" s="90"/>
      <c r="G48" s="90"/>
    </row>
    <row r="49" spans="1:7" ht="15" customHeight="1">
      <c r="A49" s="90"/>
      <c r="B49" s="90"/>
      <c r="C49" s="90"/>
      <c r="D49" s="90"/>
      <c r="E49" s="90"/>
      <c r="F49" s="90"/>
      <c r="G49" s="90"/>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mergeCells count="4">
    <mergeCell ref="B2:D3"/>
    <mergeCell ref="B4:D4"/>
    <mergeCell ref="B5:D5"/>
    <mergeCell ref="B7:F7"/>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4" r:id="rId1"/>
</worksheet>
</file>

<file path=xl/worksheets/sheet74.xml><?xml version="1.0" encoding="utf-8"?>
<worksheet xmlns="http://schemas.openxmlformats.org/spreadsheetml/2006/main" xmlns:r="http://schemas.openxmlformats.org/officeDocument/2006/relationships">
  <dimension ref="A1:I35"/>
  <sheetViews>
    <sheetView showGridLines="0" zoomScalePageLayoutView="0" workbookViewId="0" topLeftCell="A10">
      <selection activeCell="G29" sqref="G29"/>
    </sheetView>
  </sheetViews>
  <sheetFormatPr defaultColWidth="9.140625" defaultRowHeight="15.75" customHeight="1"/>
  <cols>
    <col min="1" max="1" width="2.28125" style="23" customWidth="1"/>
    <col min="2" max="2" width="9.7109375" style="23" customWidth="1"/>
    <col min="3" max="3" width="16.140625" style="23" customWidth="1"/>
    <col min="4" max="4" width="26.00390625" style="23" customWidth="1"/>
    <col min="5" max="5" width="13.140625" style="23" customWidth="1"/>
    <col min="6" max="6" width="7.421875" style="23" customWidth="1"/>
    <col min="7" max="7" width="16.421875" style="23" customWidth="1"/>
    <col min="8" max="8" width="2.7109375" style="23" customWidth="1"/>
    <col min="9" max="16384" width="9.140625" style="23" customWidth="1"/>
  </cols>
  <sheetData>
    <row r="1" spans="1:9" ht="15.75" customHeight="1">
      <c r="A1" s="90"/>
      <c r="B1" s="90"/>
      <c r="C1" s="90"/>
      <c r="D1" s="90"/>
      <c r="E1" s="90"/>
      <c r="F1" s="90"/>
      <c r="G1" s="135"/>
      <c r="H1" s="90"/>
      <c r="I1" s="90"/>
    </row>
    <row r="2" spans="1:9" ht="27.75" customHeight="1">
      <c r="A2" s="90"/>
      <c r="B2" s="1379" t="s">
        <v>1026</v>
      </c>
      <c r="C2" s="1379"/>
      <c r="D2" s="1379"/>
      <c r="E2" s="1910" t="s">
        <v>287</v>
      </c>
      <c r="F2" s="1911"/>
      <c r="G2" s="257"/>
      <c r="H2" s="90"/>
      <c r="I2" s="90"/>
    </row>
    <row r="3" spans="1:9" ht="22.5" customHeight="1">
      <c r="A3" s="90"/>
      <c r="B3" s="1379"/>
      <c r="C3" s="1379"/>
      <c r="D3" s="1379"/>
      <c r="E3" s="1668" t="s">
        <v>130</v>
      </c>
      <c r="F3" s="1409"/>
      <c r="G3" s="85"/>
      <c r="H3" s="90"/>
      <c r="I3" s="90"/>
    </row>
    <row r="4" spans="1:9" ht="16.5" customHeight="1">
      <c r="A4" s="90"/>
      <c r="B4" s="1472" t="s">
        <v>281</v>
      </c>
      <c r="C4" s="1472"/>
      <c r="D4" s="1472"/>
      <c r="E4" s="1668" t="s">
        <v>289</v>
      </c>
      <c r="F4" s="1409"/>
      <c r="G4" s="122">
        <v>1</v>
      </c>
      <c r="H4" s="90"/>
      <c r="I4" s="90"/>
    </row>
    <row r="5" spans="1:9" ht="16.5" customHeight="1">
      <c r="A5" s="90"/>
      <c r="B5" s="1472"/>
      <c r="C5" s="1472"/>
      <c r="D5" s="1472"/>
      <c r="E5" s="1474" t="s">
        <v>917</v>
      </c>
      <c r="F5" s="1475"/>
      <c r="G5" s="123">
        <f ca="1">TODAY()</f>
        <v>42394</v>
      </c>
      <c r="H5" s="90"/>
      <c r="I5" s="90"/>
    </row>
    <row r="6" spans="1:9" ht="16.5" customHeight="1">
      <c r="A6" s="90"/>
      <c r="B6" s="344"/>
      <c r="C6" s="89"/>
      <c r="D6" s="89"/>
      <c r="E6" s="105"/>
      <c r="F6" s="517"/>
      <c r="G6" s="90"/>
      <c r="H6" s="90"/>
      <c r="I6" s="90"/>
    </row>
    <row r="7" spans="1:9" ht="30" customHeight="1">
      <c r="A7" s="90"/>
      <c r="B7" s="1378" t="s">
        <v>1033</v>
      </c>
      <c r="C7" s="1378"/>
      <c r="D7" s="1378"/>
      <c r="E7" s="1378"/>
      <c r="F7" s="1378"/>
      <c r="G7" s="1378"/>
      <c r="H7" s="90"/>
      <c r="I7" s="90"/>
    </row>
    <row r="8" spans="1:9" ht="15.75" customHeight="1">
      <c r="A8" s="90"/>
      <c r="B8" s="351" t="s">
        <v>68</v>
      </c>
      <c r="C8" s="840"/>
      <c r="D8" s="840"/>
      <c r="E8" s="918"/>
      <c r="F8" s="919" t="s">
        <v>390</v>
      </c>
      <c r="G8" s="174"/>
      <c r="H8" s="90"/>
      <c r="I8" s="90"/>
    </row>
    <row r="9" spans="1:9" ht="14.25" customHeight="1">
      <c r="A9" s="90"/>
      <c r="B9" s="326"/>
      <c r="C9" s="326"/>
      <c r="D9" s="326"/>
      <c r="E9" s="326"/>
      <c r="F9" s="920"/>
      <c r="G9" s="920"/>
      <c r="H9" s="90"/>
      <c r="I9" s="90"/>
    </row>
    <row r="10" spans="1:9" ht="13.5" customHeight="1">
      <c r="A10" s="90"/>
      <c r="B10" s="326"/>
      <c r="C10" s="326"/>
      <c r="D10" s="326"/>
      <c r="E10" s="326"/>
      <c r="F10" s="810"/>
      <c r="G10" s="810"/>
      <c r="H10" s="90"/>
      <c r="I10" s="90"/>
    </row>
    <row r="11" spans="1:9" ht="16.5" customHeight="1">
      <c r="A11" s="90"/>
      <c r="B11" s="634" t="s">
        <v>69</v>
      </c>
      <c r="C11" s="634"/>
      <c r="D11" s="634"/>
      <c r="E11" s="921"/>
      <c r="F11" s="810"/>
      <c r="G11" s="810"/>
      <c r="H11" s="90"/>
      <c r="I11" s="90"/>
    </row>
    <row r="12" spans="1:9" ht="16.5" customHeight="1">
      <c r="A12" s="90"/>
      <c r="B12" s="112" t="s">
        <v>295</v>
      </c>
      <c r="C12" s="113" t="s">
        <v>294</v>
      </c>
      <c r="D12" s="113" t="s">
        <v>70</v>
      </c>
      <c r="E12" s="673" t="s">
        <v>297</v>
      </c>
      <c r="F12" s="922"/>
      <c r="G12" s="810"/>
      <c r="H12" s="90"/>
      <c r="I12" s="90"/>
    </row>
    <row r="13" spans="1:9" ht="16.5" customHeight="1">
      <c r="A13" s="90"/>
      <c r="B13" s="923"/>
      <c r="C13" s="436"/>
      <c r="D13" s="436"/>
      <c r="E13" s="924"/>
      <c r="F13" s="902"/>
      <c r="G13" s="810"/>
      <c r="H13" s="90"/>
      <c r="I13" s="90"/>
    </row>
    <row r="14" spans="1:9" ht="16.5" customHeight="1">
      <c r="A14" s="90"/>
      <c r="B14" s="925"/>
      <c r="C14" s="408"/>
      <c r="D14" s="408"/>
      <c r="E14" s="81"/>
      <c r="F14" s="903"/>
      <c r="G14" s="810"/>
      <c r="H14" s="90"/>
      <c r="I14" s="90"/>
    </row>
    <row r="15" spans="1:9" ht="16.5" customHeight="1">
      <c r="A15" s="90"/>
      <c r="B15" s="925"/>
      <c r="C15" s="408"/>
      <c r="D15" s="408"/>
      <c r="E15" s="81"/>
      <c r="F15" s="903"/>
      <c r="G15" s="810"/>
      <c r="H15" s="90"/>
      <c r="I15" s="90"/>
    </row>
    <row r="16" spans="1:9" ht="16.5" customHeight="1">
      <c r="A16" s="90"/>
      <c r="B16" s="925"/>
      <c r="C16" s="408"/>
      <c r="D16" s="408"/>
      <c r="E16" s="81"/>
      <c r="F16" s="903"/>
      <c r="G16" s="810"/>
      <c r="H16" s="90"/>
      <c r="I16" s="90"/>
    </row>
    <row r="17" spans="1:9" ht="16.5" customHeight="1">
      <c r="A17" s="90"/>
      <c r="B17" s="925"/>
      <c r="C17" s="408"/>
      <c r="D17" s="408"/>
      <c r="E17" s="81"/>
      <c r="F17" s="903"/>
      <c r="G17" s="810"/>
      <c r="H17" s="90"/>
      <c r="I17" s="90"/>
    </row>
    <row r="18" spans="1:9" ht="16.5" customHeight="1">
      <c r="A18" s="90"/>
      <c r="B18" s="925"/>
      <c r="C18" s="408"/>
      <c r="D18" s="408"/>
      <c r="E18" s="81"/>
      <c r="F18" s="903"/>
      <c r="G18" s="810"/>
      <c r="H18" s="90"/>
      <c r="I18" s="90"/>
    </row>
    <row r="19" spans="1:9" ht="16.5" customHeight="1">
      <c r="A19" s="90"/>
      <c r="B19" s="925"/>
      <c r="C19" s="408"/>
      <c r="D19" s="408"/>
      <c r="E19" s="81"/>
      <c r="F19" s="903"/>
      <c r="G19" s="810"/>
      <c r="H19" s="90"/>
      <c r="I19" s="90"/>
    </row>
    <row r="20" spans="1:9" ht="16.5" customHeight="1">
      <c r="A20" s="90"/>
      <c r="B20" s="925"/>
      <c r="C20" s="408"/>
      <c r="D20" s="408"/>
      <c r="E20" s="81"/>
      <c r="F20" s="903"/>
      <c r="G20" s="810"/>
      <c r="H20" s="90"/>
      <c r="I20" s="90"/>
    </row>
    <row r="21" spans="1:9" ht="16.5" customHeight="1">
      <c r="A21" s="90"/>
      <c r="B21" s="925"/>
      <c r="C21" s="408"/>
      <c r="D21" s="408"/>
      <c r="E21" s="81"/>
      <c r="F21" s="903"/>
      <c r="G21" s="810"/>
      <c r="H21" s="90"/>
      <c r="I21" s="90"/>
    </row>
    <row r="22" spans="1:9" ht="16.5" customHeight="1">
      <c r="A22" s="90"/>
      <c r="B22" s="925"/>
      <c r="C22" s="408"/>
      <c r="D22" s="408"/>
      <c r="E22" s="81"/>
      <c r="F22" s="903"/>
      <c r="G22" s="810"/>
      <c r="H22" s="90"/>
      <c r="I22" s="90"/>
    </row>
    <row r="23" spans="1:9" ht="16.5" customHeight="1">
      <c r="A23" s="90"/>
      <c r="B23" s="926"/>
      <c r="C23" s="686"/>
      <c r="D23" s="686"/>
      <c r="E23" s="376"/>
      <c r="F23" s="927"/>
      <c r="G23" s="810"/>
      <c r="H23" s="90"/>
      <c r="I23" s="90"/>
    </row>
    <row r="24" spans="1:9" ht="16.5" customHeight="1">
      <c r="A24" s="90"/>
      <c r="B24" s="928"/>
      <c r="C24" s="388"/>
      <c r="D24" s="929" t="s">
        <v>300</v>
      </c>
      <c r="E24" s="930"/>
      <c r="F24" s="931" t="s">
        <v>396</v>
      </c>
      <c r="G24" s="457">
        <f>SUM(E13:E23)</f>
        <v>0</v>
      </c>
      <c r="H24" s="90"/>
      <c r="I24" s="90"/>
    </row>
    <row r="25" spans="1:9" ht="16.5" customHeight="1">
      <c r="A25" s="90"/>
      <c r="B25" s="118"/>
      <c r="C25" s="118"/>
      <c r="D25" s="118"/>
      <c r="E25" s="119" t="s">
        <v>71</v>
      </c>
      <c r="F25" s="919" t="s">
        <v>393</v>
      </c>
      <c r="G25" s="145">
        <f>G8-G24</f>
        <v>0</v>
      </c>
      <c r="H25" s="90"/>
      <c r="I25" s="90"/>
    </row>
    <row r="26" spans="1:9" ht="16.5" customHeight="1">
      <c r="A26" s="90"/>
      <c r="B26" s="89"/>
      <c r="C26" s="89"/>
      <c r="D26" s="89"/>
      <c r="E26" s="106" t="s">
        <v>72</v>
      </c>
      <c r="F26" s="919" t="s">
        <v>390</v>
      </c>
      <c r="G26" s="174"/>
      <c r="H26" s="90"/>
      <c r="I26" s="90"/>
    </row>
    <row r="27" spans="1:9" ht="16.5" customHeight="1">
      <c r="A27" s="90"/>
      <c r="B27" s="89"/>
      <c r="C27" s="89"/>
      <c r="D27" s="89"/>
      <c r="E27" s="106" t="s">
        <v>73</v>
      </c>
      <c r="F27" s="919" t="s">
        <v>393</v>
      </c>
      <c r="G27" s="145">
        <f>G25+G26</f>
        <v>0</v>
      </c>
      <c r="H27" s="90"/>
      <c r="I27" s="90"/>
    </row>
    <row r="28" spans="1:9" ht="16.5" customHeight="1">
      <c r="A28" s="90"/>
      <c r="B28" s="89"/>
      <c r="C28" s="89"/>
      <c r="D28" s="89"/>
      <c r="E28" s="106" t="s">
        <v>74</v>
      </c>
      <c r="F28" s="919" t="s">
        <v>396</v>
      </c>
      <c r="G28" s="174"/>
      <c r="H28" s="90"/>
      <c r="I28" s="90"/>
    </row>
    <row r="29" spans="1:9" ht="16.5" customHeight="1">
      <c r="A29" s="90"/>
      <c r="B29" s="89"/>
      <c r="C29" s="89"/>
      <c r="D29" s="89"/>
      <c r="E29" s="106" t="s">
        <v>759</v>
      </c>
      <c r="F29" s="919" t="s">
        <v>393</v>
      </c>
      <c r="G29" s="145">
        <f>G27-G28</f>
        <v>0</v>
      </c>
      <c r="H29" s="90"/>
      <c r="I29" s="90"/>
    </row>
    <row r="30" spans="1:9" ht="16.5" customHeight="1">
      <c r="A30" s="90"/>
      <c r="B30" s="89"/>
      <c r="C30" s="89"/>
      <c r="D30" s="89"/>
      <c r="E30" s="89"/>
      <c r="F30" s="89"/>
      <c r="G30" s="89"/>
      <c r="H30" s="90"/>
      <c r="I30" s="90"/>
    </row>
    <row r="31" spans="1:9" ht="16.5" customHeight="1">
      <c r="A31" s="90"/>
      <c r="B31" s="1416" t="s">
        <v>1034</v>
      </c>
      <c r="C31" s="1416"/>
      <c r="D31" s="1416"/>
      <c r="E31" s="1416"/>
      <c r="F31" s="1416"/>
      <c r="G31" s="1416"/>
      <c r="H31" s="90"/>
      <c r="I31" s="90"/>
    </row>
    <row r="32" spans="1:9" ht="16.5" customHeight="1">
      <c r="A32" s="90"/>
      <c r="B32" s="90"/>
      <c r="C32" s="90"/>
      <c r="D32" s="90"/>
      <c r="E32" s="90"/>
      <c r="F32" s="90"/>
      <c r="G32" s="90"/>
      <c r="H32" s="90"/>
      <c r="I32" s="90"/>
    </row>
    <row r="33" spans="1:9" ht="16.5" customHeight="1">
      <c r="A33" s="90"/>
      <c r="B33" s="90"/>
      <c r="C33" s="90"/>
      <c r="D33" s="90"/>
      <c r="E33" s="90"/>
      <c r="F33" s="90"/>
      <c r="G33" s="90"/>
      <c r="H33" s="90"/>
      <c r="I33" s="90"/>
    </row>
    <row r="34" spans="1:9" ht="16.5" customHeight="1">
      <c r="A34" s="90"/>
      <c r="B34" s="90"/>
      <c r="C34" s="90"/>
      <c r="D34" s="90"/>
      <c r="E34" s="90"/>
      <c r="F34" s="90"/>
      <c r="G34" s="90"/>
      <c r="H34" s="90"/>
      <c r="I34" s="90"/>
    </row>
    <row r="35" spans="1:9" ht="16.5" customHeight="1">
      <c r="A35" s="90"/>
      <c r="B35" s="90"/>
      <c r="C35" s="90"/>
      <c r="D35" s="90"/>
      <c r="E35" s="90"/>
      <c r="F35" s="90"/>
      <c r="G35" s="90"/>
      <c r="H35" s="90"/>
      <c r="I35" s="90"/>
    </row>
    <row r="36" ht="16.5" customHeight="1"/>
    <row r="37" ht="16.5" customHeight="1"/>
    <row r="38" ht="16.5" customHeight="1"/>
    <row r="39" ht="16.5" customHeight="1"/>
    <row r="40" ht="18"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8">
    <mergeCell ref="B7:G7"/>
    <mergeCell ref="B31:G31"/>
    <mergeCell ref="B2:D3"/>
    <mergeCell ref="E2:F2"/>
    <mergeCell ref="E3:F3"/>
    <mergeCell ref="B4:D5"/>
    <mergeCell ref="E4:F4"/>
    <mergeCell ref="E5:F5"/>
  </mergeCells>
  <printOptions horizontalCentered="1"/>
  <pageMargins left="0.5905511811023623" right="0" top="0.3937007874015748" bottom="0.3937007874015748" header="0.5118110236220472" footer="0.5118110236220472"/>
  <pageSetup horizontalDpi="300" verticalDpi="300" orientation="portrait" paperSize="9" r:id="rId2"/>
  <drawing r:id="rId1"/>
</worksheet>
</file>

<file path=xl/worksheets/sheet75.xml><?xml version="1.0" encoding="utf-8"?>
<worksheet xmlns="http://schemas.openxmlformats.org/spreadsheetml/2006/main" xmlns:r="http://schemas.openxmlformats.org/officeDocument/2006/relationships">
  <dimension ref="A1:G22"/>
  <sheetViews>
    <sheetView showGridLines="0" zoomScale="75" zoomScaleNormal="75" zoomScalePageLayoutView="0" workbookViewId="0" topLeftCell="A1">
      <selection activeCell="F19" sqref="F19"/>
    </sheetView>
  </sheetViews>
  <sheetFormatPr defaultColWidth="9.140625" defaultRowHeight="15.75" customHeight="1"/>
  <cols>
    <col min="1" max="1" width="2.28125" style="23" customWidth="1"/>
    <col min="2" max="2" width="8.140625" style="23" customWidth="1"/>
    <col min="3" max="3" width="4.57421875" style="23" customWidth="1"/>
    <col min="4" max="4" width="58.28125" style="23" customWidth="1"/>
    <col min="5" max="5" width="20.140625" style="23" customWidth="1"/>
    <col min="6" max="6" width="17.28125" style="23" customWidth="1"/>
    <col min="7" max="7" width="2.7109375" style="23" customWidth="1"/>
    <col min="8" max="16384" width="9.140625" style="23" customWidth="1"/>
  </cols>
  <sheetData>
    <row r="1" spans="1:7" ht="15.75" customHeight="1">
      <c r="A1" s="90"/>
      <c r="B1" s="90" t="s">
        <v>340</v>
      </c>
      <c r="C1" s="90"/>
      <c r="D1" s="90"/>
      <c r="E1" s="344"/>
      <c r="F1" s="90"/>
      <c r="G1" s="90"/>
    </row>
    <row r="2" spans="1:7" ht="27.75" customHeight="1">
      <c r="A2" s="90"/>
      <c r="B2" s="1379" t="s">
        <v>1026</v>
      </c>
      <c r="C2" s="1379"/>
      <c r="D2" s="1379"/>
      <c r="E2" s="350" t="s">
        <v>287</v>
      </c>
      <c r="F2" s="257"/>
      <c r="G2" s="90"/>
    </row>
    <row r="3" spans="1:7" ht="22.5" customHeight="1">
      <c r="A3" s="90"/>
      <c r="B3" s="1379"/>
      <c r="C3" s="1379"/>
      <c r="D3" s="1379"/>
      <c r="E3" s="162" t="s">
        <v>130</v>
      </c>
      <c r="F3" s="85"/>
      <c r="G3" s="90"/>
    </row>
    <row r="4" spans="1:7" ht="16.5" customHeight="1">
      <c r="A4" s="90"/>
      <c r="B4" s="1472" t="s">
        <v>51</v>
      </c>
      <c r="C4" s="1472"/>
      <c r="D4" s="1472"/>
      <c r="E4" s="162" t="s">
        <v>289</v>
      </c>
      <c r="F4" s="122">
        <v>1</v>
      </c>
      <c r="G4" s="90"/>
    </row>
    <row r="5" spans="1:7" ht="16.5" customHeight="1">
      <c r="A5" s="90"/>
      <c r="B5" s="1472"/>
      <c r="C5" s="1472"/>
      <c r="D5" s="1472"/>
      <c r="E5" s="75" t="s">
        <v>917</v>
      </c>
      <c r="F5" s="123">
        <f ca="1">TODAY()</f>
        <v>42394</v>
      </c>
      <c r="G5" s="90"/>
    </row>
    <row r="6" spans="1:7" ht="16.5" customHeight="1">
      <c r="A6" s="90"/>
      <c r="B6" s="344"/>
      <c r="C6" s="89"/>
      <c r="D6" s="89"/>
      <c r="E6" s="89"/>
      <c r="F6" s="517"/>
      <c r="G6" s="90"/>
    </row>
    <row r="7" spans="1:7" ht="13.5" customHeight="1">
      <c r="A7" s="90"/>
      <c r="B7" s="1378" t="s">
        <v>52</v>
      </c>
      <c r="C7" s="1378"/>
      <c r="D7" s="1378"/>
      <c r="E7" s="1378"/>
      <c r="F7" s="1378"/>
      <c r="G7" s="90"/>
    </row>
    <row r="8" spans="1:7" ht="16.5" customHeight="1">
      <c r="A8" s="90"/>
      <c r="B8" s="90"/>
      <c r="C8" s="90"/>
      <c r="D8" s="90"/>
      <c r="E8" s="90"/>
      <c r="F8" s="90"/>
      <c r="G8" s="90"/>
    </row>
    <row r="9" spans="2:6" ht="16.5" customHeight="1">
      <c r="B9" s="1531" t="s">
        <v>636</v>
      </c>
      <c r="C9" s="507" t="s">
        <v>340</v>
      </c>
      <c r="D9" s="507" t="s">
        <v>340</v>
      </c>
      <c r="E9" s="1488" t="s">
        <v>637</v>
      </c>
      <c r="F9" s="1913" t="s">
        <v>347</v>
      </c>
    </row>
    <row r="10" spans="2:6" ht="16.5" customHeight="1">
      <c r="B10" s="1608"/>
      <c r="C10" s="509"/>
      <c r="D10" s="509"/>
      <c r="E10" s="1490"/>
      <c r="F10" s="1915"/>
    </row>
    <row r="11" spans="2:6" ht="16.5" customHeight="1">
      <c r="B11" s="1022">
        <v>1</v>
      </c>
      <c r="C11" s="1023" t="s">
        <v>53</v>
      </c>
      <c r="D11" s="1024" t="s">
        <v>54</v>
      </c>
      <c r="E11" s="857"/>
      <c r="F11" s="151"/>
    </row>
    <row r="12" spans="2:6" ht="16.5" customHeight="1">
      <c r="B12" s="1025">
        <f>+B11+1</f>
        <v>2</v>
      </c>
      <c r="C12" s="1026" t="s">
        <v>53</v>
      </c>
      <c r="D12" s="1027" t="s">
        <v>55</v>
      </c>
      <c r="E12" s="859"/>
      <c r="F12" s="116" t="s">
        <v>340</v>
      </c>
    </row>
    <row r="13" spans="2:6" ht="16.5" customHeight="1">
      <c r="B13" s="1025">
        <f aca="true" t="shared" si="0" ref="B13:B22">+B12+1</f>
        <v>3</v>
      </c>
      <c r="C13" s="1026" t="s">
        <v>390</v>
      </c>
      <c r="D13" s="1027" t="s">
        <v>56</v>
      </c>
      <c r="E13" s="846" t="s">
        <v>990</v>
      </c>
      <c r="F13" s="116"/>
    </row>
    <row r="14" spans="2:6" ht="16.5" customHeight="1">
      <c r="B14" s="1025">
        <f t="shared" si="0"/>
        <v>4</v>
      </c>
      <c r="C14" s="1026" t="s">
        <v>768</v>
      </c>
      <c r="D14" s="1027" t="s">
        <v>57</v>
      </c>
      <c r="E14" s="846" t="s">
        <v>882</v>
      </c>
      <c r="F14" s="116" t="s">
        <v>340</v>
      </c>
    </row>
    <row r="15" spans="2:6" ht="16.5" customHeight="1">
      <c r="B15" s="1025">
        <f t="shared" si="0"/>
        <v>5</v>
      </c>
      <c r="C15" s="1026" t="s">
        <v>768</v>
      </c>
      <c r="D15" s="1027" t="s">
        <v>991</v>
      </c>
      <c r="E15" s="846" t="s">
        <v>990</v>
      </c>
      <c r="F15" s="116"/>
    </row>
    <row r="16" spans="2:6" ht="16.5" customHeight="1">
      <c r="B16" s="1025">
        <f>+B15+1</f>
        <v>6</v>
      </c>
      <c r="C16" s="1026" t="s">
        <v>396</v>
      </c>
      <c r="D16" s="1027" t="s">
        <v>58</v>
      </c>
      <c r="E16" s="859"/>
      <c r="F16" s="116"/>
    </row>
    <row r="17" spans="2:6" ht="16.5" customHeight="1">
      <c r="B17" s="1025">
        <f t="shared" si="0"/>
        <v>7</v>
      </c>
      <c r="C17" s="1026" t="s">
        <v>396</v>
      </c>
      <c r="D17" s="1027" t="s">
        <v>59</v>
      </c>
      <c r="E17" s="859"/>
      <c r="F17" s="116"/>
    </row>
    <row r="18" spans="2:6" ht="18" customHeight="1">
      <c r="B18" s="1025">
        <f t="shared" si="0"/>
        <v>8</v>
      </c>
      <c r="C18" s="1027" t="s">
        <v>393</v>
      </c>
      <c r="D18" s="1027" t="s">
        <v>60</v>
      </c>
      <c r="E18" s="859"/>
      <c r="F18" s="1028">
        <f>SUM(F11:F17)</f>
        <v>0</v>
      </c>
    </row>
    <row r="19" spans="2:6" ht="16.5" customHeight="1">
      <c r="B19" s="1025">
        <f t="shared" si="0"/>
        <v>9</v>
      </c>
      <c r="C19" s="1026" t="s">
        <v>393</v>
      </c>
      <c r="D19" s="1029" t="s">
        <v>1238</v>
      </c>
      <c r="E19" s="859"/>
      <c r="F19" s="1028">
        <f>F18*0.27</f>
        <v>0</v>
      </c>
    </row>
    <row r="20" spans="2:6" ht="16.5" customHeight="1">
      <c r="B20" s="1025">
        <f t="shared" si="0"/>
        <v>10</v>
      </c>
      <c r="C20" s="1026" t="s">
        <v>390</v>
      </c>
      <c r="D20" s="1027" t="s">
        <v>61</v>
      </c>
      <c r="E20" s="859"/>
      <c r="F20" s="116"/>
    </row>
    <row r="21" spans="2:6" ht="16.5" customHeight="1">
      <c r="B21" s="1025">
        <f t="shared" si="0"/>
        <v>11</v>
      </c>
      <c r="C21" s="1026" t="s">
        <v>396</v>
      </c>
      <c r="D21" s="1027" t="s">
        <v>62</v>
      </c>
      <c r="E21" s="859"/>
      <c r="F21" s="116"/>
    </row>
    <row r="22" spans="2:6" ht="16.5" customHeight="1">
      <c r="B22" s="1025">
        <f t="shared" si="0"/>
        <v>12</v>
      </c>
      <c r="C22" s="1030"/>
      <c r="D22" s="1031" t="s">
        <v>63</v>
      </c>
      <c r="E22" s="861"/>
      <c r="F22" s="172">
        <f>SUM(F19:F21)</f>
        <v>0</v>
      </c>
    </row>
    <row r="23" ht="16.5" customHeight="1"/>
    <row r="24" ht="16.5" customHeight="1"/>
    <row r="25" ht="16.5" customHeight="1"/>
    <row r="26" ht="16.5" customHeight="1"/>
    <row r="27" ht="16.5" customHeight="1"/>
    <row r="28" ht="16.5" customHeight="1"/>
    <row r="29" ht="16.5" customHeight="1"/>
    <row r="30" ht="16.5" customHeight="1"/>
    <row r="31" ht="16.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sheetProtection/>
  <mergeCells count="6">
    <mergeCell ref="B9:B10"/>
    <mergeCell ref="E9:E10"/>
    <mergeCell ref="F9:F10"/>
    <mergeCell ref="B2:D3"/>
    <mergeCell ref="B4:D5"/>
    <mergeCell ref="B7:F7"/>
  </mergeCells>
  <printOptions horizontalCentered="1"/>
  <pageMargins left="0.5905511811023623" right="0" top="0.3937007874015748" bottom="0.3937007874015748" header="0.5118110236220472" footer="0.5118110236220472"/>
  <pageSetup horizontalDpi="300" verticalDpi="300" orientation="landscape" paperSize="9" r:id="rId1"/>
</worksheet>
</file>

<file path=xl/worksheets/sheet76.xml><?xml version="1.0" encoding="utf-8"?>
<worksheet xmlns="http://schemas.openxmlformats.org/spreadsheetml/2006/main" xmlns:r="http://schemas.openxmlformats.org/officeDocument/2006/relationships">
  <dimension ref="A1:G35"/>
  <sheetViews>
    <sheetView showGridLines="0" zoomScale="75" zoomScaleNormal="75" zoomScalePageLayoutView="0" workbookViewId="0" topLeftCell="A7">
      <selection activeCell="E29" sqref="E29"/>
    </sheetView>
  </sheetViews>
  <sheetFormatPr defaultColWidth="9.140625" defaultRowHeight="15.75" customHeight="1"/>
  <cols>
    <col min="1" max="1" width="2.28125" style="23" customWidth="1"/>
    <col min="2" max="2" width="54.28125" style="23" customWidth="1"/>
    <col min="3" max="3" width="12.57421875" style="23" customWidth="1"/>
    <col min="4" max="4" width="11.421875" style="23" customWidth="1"/>
    <col min="5" max="5" width="18.00390625" style="23" customWidth="1"/>
    <col min="6" max="7" width="2.7109375" style="23" customWidth="1"/>
    <col min="8" max="16384" width="9.140625" style="23" customWidth="1"/>
  </cols>
  <sheetData>
    <row r="1" spans="1:7" ht="15.75" customHeight="1">
      <c r="A1" s="90"/>
      <c r="B1" s="90"/>
      <c r="C1" s="90"/>
      <c r="D1" s="344"/>
      <c r="E1" s="90"/>
      <c r="F1" s="90"/>
      <c r="G1" s="90"/>
    </row>
    <row r="2" spans="1:7" ht="27.75" customHeight="1">
      <c r="A2" s="90"/>
      <c r="B2" s="1379" t="s">
        <v>1026</v>
      </c>
      <c r="C2" s="350" t="s">
        <v>287</v>
      </c>
      <c r="D2" s="1951"/>
      <c r="E2" s="1952"/>
      <c r="F2" s="90"/>
      <c r="G2" s="90"/>
    </row>
    <row r="3" spans="1:7" ht="22.5" customHeight="1">
      <c r="A3" s="90"/>
      <c r="B3" s="1379"/>
      <c r="C3" s="162" t="s">
        <v>130</v>
      </c>
      <c r="D3" s="1953"/>
      <c r="E3" s="1954"/>
      <c r="F3" s="90"/>
      <c r="G3" s="90"/>
    </row>
    <row r="4" spans="1:7" ht="16.5" customHeight="1">
      <c r="A4" s="90"/>
      <c r="B4" s="683" t="s">
        <v>64</v>
      </c>
      <c r="C4" s="162" t="s">
        <v>289</v>
      </c>
      <c r="D4" s="1412">
        <v>1</v>
      </c>
      <c r="E4" s="1413"/>
      <c r="F4" s="90"/>
      <c r="G4" s="90"/>
    </row>
    <row r="5" spans="1:7" ht="16.5" customHeight="1">
      <c r="A5" s="90"/>
      <c r="B5" s="683" t="s">
        <v>65</v>
      </c>
      <c r="C5" s="75" t="s">
        <v>917</v>
      </c>
      <c r="D5" s="1414">
        <f ca="1">TODAY()</f>
        <v>42394</v>
      </c>
      <c r="E5" s="1451"/>
      <c r="F5" s="90"/>
      <c r="G5" s="90"/>
    </row>
    <row r="6" spans="1:7" ht="16.5" customHeight="1">
      <c r="A6" s="90"/>
      <c r="B6" s="344"/>
      <c r="C6" s="89"/>
      <c r="D6" s="89"/>
      <c r="E6" s="89"/>
      <c r="F6" s="517"/>
      <c r="G6" s="90"/>
    </row>
    <row r="7" spans="1:7" ht="32.25" customHeight="1">
      <c r="A7" s="90"/>
      <c r="B7" s="1378" t="s">
        <v>883</v>
      </c>
      <c r="C7" s="1378"/>
      <c r="D7" s="1378"/>
      <c r="E7" s="1378"/>
      <c r="F7" s="90"/>
      <c r="G7" s="90"/>
    </row>
    <row r="8" spans="1:7" ht="21" customHeight="1">
      <c r="A8" s="90"/>
      <c r="B8" s="148" t="s">
        <v>634</v>
      </c>
      <c r="C8" s="932">
        <v>35431</v>
      </c>
      <c r="D8" s="932">
        <v>35795</v>
      </c>
      <c r="E8" s="933" t="s">
        <v>635</v>
      </c>
      <c r="F8" s="90"/>
      <c r="G8" s="90"/>
    </row>
    <row r="9" spans="1:7" ht="13.5" customHeight="1">
      <c r="A9" s="90"/>
      <c r="B9" s="406" t="s">
        <v>340</v>
      </c>
      <c r="C9" s="79"/>
      <c r="D9" s="79"/>
      <c r="E9" s="271">
        <f aca="true" t="shared" si="0" ref="E9:E28">+D9-C9</f>
        <v>0</v>
      </c>
      <c r="F9" s="90"/>
      <c r="G9" s="90"/>
    </row>
    <row r="10" spans="1:7" ht="16.5" customHeight="1">
      <c r="A10" s="90"/>
      <c r="B10" s="319"/>
      <c r="C10" s="81"/>
      <c r="D10" s="81"/>
      <c r="E10" s="152">
        <f t="shared" si="0"/>
        <v>0</v>
      </c>
      <c r="F10" s="90"/>
      <c r="G10" s="90"/>
    </row>
    <row r="11" spans="1:7" ht="16.5" customHeight="1">
      <c r="A11" s="90"/>
      <c r="B11" s="319"/>
      <c r="C11" s="81"/>
      <c r="D11" s="81"/>
      <c r="E11" s="152">
        <f t="shared" si="0"/>
        <v>0</v>
      </c>
      <c r="F11" s="90"/>
      <c r="G11" s="90"/>
    </row>
    <row r="12" spans="1:7" ht="16.5" customHeight="1">
      <c r="A12" s="90"/>
      <c r="B12" s="319"/>
      <c r="C12" s="81"/>
      <c r="D12" s="81"/>
      <c r="E12" s="152">
        <f t="shared" si="0"/>
        <v>0</v>
      </c>
      <c r="F12" s="90"/>
      <c r="G12" s="90"/>
    </row>
    <row r="13" spans="1:7" ht="16.5" customHeight="1">
      <c r="A13" s="90"/>
      <c r="B13" s="319"/>
      <c r="C13" s="81"/>
      <c r="D13" s="81"/>
      <c r="E13" s="152">
        <f t="shared" si="0"/>
        <v>0</v>
      </c>
      <c r="F13" s="90"/>
      <c r="G13" s="90"/>
    </row>
    <row r="14" spans="1:7" ht="16.5" customHeight="1">
      <c r="A14" s="90"/>
      <c r="B14" s="319"/>
      <c r="C14" s="81"/>
      <c r="D14" s="81"/>
      <c r="E14" s="152">
        <f t="shared" si="0"/>
        <v>0</v>
      </c>
      <c r="F14" s="90"/>
      <c r="G14" s="90"/>
    </row>
    <row r="15" spans="1:7" ht="16.5" customHeight="1">
      <c r="A15" s="90"/>
      <c r="B15" s="319"/>
      <c r="C15" s="81"/>
      <c r="D15" s="81"/>
      <c r="E15" s="152">
        <f t="shared" si="0"/>
        <v>0</v>
      </c>
      <c r="F15" s="90"/>
      <c r="G15" s="90"/>
    </row>
    <row r="16" spans="1:7" ht="16.5" customHeight="1">
      <c r="A16" s="90"/>
      <c r="B16" s="319"/>
      <c r="C16" s="81"/>
      <c r="D16" s="81"/>
      <c r="E16" s="152">
        <f t="shared" si="0"/>
        <v>0</v>
      </c>
      <c r="F16" s="90"/>
      <c r="G16" s="90"/>
    </row>
    <row r="17" spans="1:7" ht="16.5" customHeight="1">
      <c r="A17" s="90"/>
      <c r="B17" s="319"/>
      <c r="C17" s="81"/>
      <c r="D17" s="81"/>
      <c r="E17" s="152">
        <f t="shared" si="0"/>
        <v>0</v>
      </c>
      <c r="F17" s="90"/>
      <c r="G17" s="90"/>
    </row>
    <row r="18" spans="1:7" ht="16.5" customHeight="1">
      <c r="A18" s="90"/>
      <c r="B18" s="319"/>
      <c r="C18" s="81"/>
      <c r="D18" s="81"/>
      <c r="E18" s="152">
        <f t="shared" si="0"/>
        <v>0</v>
      </c>
      <c r="F18" s="90"/>
      <c r="G18" s="90"/>
    </row>
    <row r="19" spans="1:7" ht="16.5" customHeight="1">
      <c r="A19" s="90"/>
      <c r="B19" s="319"/>
      <c r="C19" s="81"/>
      <c r="D19" s="81"/>
      <c r="E19" s="152">
        <f t="shared" si="0"/>
        <v>0</v>
      </c>
      <c r="F19" s="90"/>
      <c r="G19" s="90"/>
    </row>
    <row r="20" spans="1:7" ht="16.5" customHeight="1">
      <c r="A20" s="90"/>
      <c r="B20" s="319"/>
      <c r="C20" s="81"/>
      <c r="D20" s="81"/>
      <c r="E20" s="152">
        <f t="shared" si="0"/>
        <v>0</v>
      </c>
      <c r="F20" s="90"/>
      <c r="G20" s="90"/>
    </row>
    <row r="21" spans="1:7" ht="16.5" customHeight="1">
      <c r="A21" s="90"/>
      <c r="B21" s="319"/>
      <c r="C21" s="81"/>
      <c r="D21" s="81"/>
      <c r="E21" s="152">
        <f t="shared" si="0"/>
        <v>0</v>
      </c>
      <c r="F21" s="90"/>
      <c r="G21" s="90"/>
    </row>
    <row r="22" spans="1:7" ht="16.5" customHeight="1">
      <c r="A22" s="90"/>
      <c r="B22" s="319"/>
      <c r="C22" s="81"/>
      <c r="D22" s="81"/>
      <c r="E22" s="152">
        <f t="shared" si="0"/>
        <v>0</v>
      </c>
      <c r="F22" s="90"/>
      <c r="G22" s="90"/>
    </row>
    <row r="23" spans="1:7" ht="16.5" customHeight="1">
      <c r="A23" s="90"/>
      <c r="B23" s="319"/>
      <c r="C23" s="81"/>
      <c r="D23" s="81"/>
      <c r="E23" s="152">
        <f t="shared" si="0"/>
        <v>0</v>
      </c>
      <c r="F23" s="90"/>
      <c r="G23" s="90"/>
    </row>
    <row r="24" spans="1:7" ht="16.5" customHeight="1">
      <c r="A24" s="90"/>
      <c r="B24" s="319"/>
      <c r="C24" s="81"/>
      <c r="D24" s="81"/>
      <c r="E24" s="152">
        <f t="shared" si="0"/>
        <v>0</v>
      </c>
      <c r="F24" s="90"/>
      <c r="G24" s="90"/>
    </row>
    <row r="25" spans="1:7" ht="16.5" customHeight="1">
      <c r="A25" s="90"/>
      <c r="B25" s="319"/>
      <c r="C25" s="81"/>
      <c r="D25" s="81"/>
      <c r="E25" s="152">
        <f t="shared" si="0"/>
        <v>0</v>
      </c>
      <c r="F25" s="90"/>
      <c r="G25" s="90"/>
    </row>
    <row r="26" spans="1:7" ht="16.5" customHeight="1">
      <c r="A26" s="90"/>
      <c r="B26" s="319"/>
      <c r="C26" s="81"/>
      <c r="D26" s="81"/>
      <c r="E26" s="152">
        <f t="shared" si="0"/>
        <v>0</v>
      </c>
      <c r="F26" s="90"/>
      <c r="G26" s="90"/>
    </row>
    <row r="27" spans="1:7" ht="16.5" customHeight="1">
      <c r="A27" s="90"/>
      <c r="B27" s="319"/>
      <c r="C27" s="81"/>
      <c r="D27" s="81"/>
      <c r="E27" s="152">
        <f t="shared" si="0"/>
        <v>0</v>
      </c>
      <c r="F27" s="90"/>
      <c r="G27" s="90"/>
    </row>
    <row r="28" spans="1:7" ht="16.5" customHeight="1">
      <c r="A28" s="90"/>
      <c r="B28" s="321"/>
      <c r="C28" s="171"/>
      <c r="D28" s="171"/>
      <c r="E28" s="161">
        <f t="shared" si="0"/>
        <v>0</v>
      </c>
      <c r="F28" s="90"/>
      <c r="G28" s="90"/>
    </row>
    <row r="29" spans="1:7" ht="16.5" customHeight="1">
      <c r="A29" s="90"/>
      <c r="B29" s="934" t="s">
        <v>300</v>
      </c>
      <c r="C29" s="145">
        <f>SUM(C9:C28)</f>
        <v>0</v>
      </c>
      <c r="D29" s="145">
        <f>SUM(D9:D28)</f>
        <v>0</v>
      </c>
      <c r="E29" s="503">
        <f>SUM(E9:E28)</f>
        <v>0</v>
      </c>
      <c r="F29" s="90"/>
      <c r="G29" s="90"/>
    </row>
    <row r="30" spans="1:7" ht="16.5" customHeight="1">
      <c r="A30" s="90"/>
      <c r="B30" s="90"/>
      <c r="C30" s="90"/>
      <c r="D30" s="90"/>
      <c r="E30" s="90"/>
      <c r="F30" s="90"/>
      <c r="G30" s="90"/>
    </row>
    <row r="31" spans="1:7" ht="16.5" customHeight="1">
      <c r="A31" s="90"/>
      <c r="B31" s="90"/>
      <c r="C31" s="90"/>
      <c r="D31" s="90"/>
      <c r="E31" s="90"/>
      <c r="F31" s="90"/>
      <c r="G31" s="90"/>
    </row>
    <row r="32" spans="1:7" ht="16.5" customHeight="1">
      <c r="A32" s="90"/>
      <c r="B32" s="90"/>
      <c r="C32" s="90"/>
      <c r="D32" s="90"/>
      <c r="E32" s="90"/>
      <c r="F32" s="90"/>
      <c r="G32" s="90"/>
    </row>
    <row r="33" spans="1:7" ht="16.5" customHeight="1">
      <c r="A33" s="90"/>
      <c r="B33" s="90"/>
      <c r="C33" s="90"/>
      <c r="D33" s="90"/>
      <c r="E33" s="90"/>
      <c r="F33" s="90"/>
      <c r="G33" s="90"/>
    </row>
    <row r="34" spans="1:7" ht="16.5" customHeight="1">
      <c r="A34" s="90"/>
      <c r="B34" s="90"/>
      <c r="C34" s="90"/>
      <c r="D34" s="90"/>
      <c r="E34" s="90"/>
      <c r="F34" s="90"/>
      <c r="G34" s="90"/>
    </row>
    <row r="35" spans="1:7" ht="16.5" customHeight="1">
      <c r="A35" s="90"/>
      <c r="B35" s="90"/>
      <c r="C35" s="90"/>
      <c r="D35" s="90"/>
      <c r="E35" s="90"/>
      <c r="F35" s="90"/>
      <c r="G35" s="90"/>
    </row>
    <row r="36" ht="16.5" customHeight="1"/>
    <row r="37" ht="16.5" customHeight="1"/>
    <row r="38" ht="16.5" customHeight="1"/>
    <row r="39" ht="18"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sheetProtection/>
  <mergeCells count="6">
    <mergeCell ref="D5:E5"/>
    <mergeCell ref="B7:E7"/>
    <mergeCell ref="B2:B3"/>
    <mergeCell ref="D2:E2"/>
    <mergeCell ref="D3:E3"/>
    <mergeCell ref="D4:E4"/>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77.xml><?xml version="1.0" encoding="utf-8"?>
<worksheet xmlns="http://schemas.openxmlformats.org/spreadsheetml/2006/main" xmlns:r="http://schemas.openxmlformats.org/officeDocument/2006/relationships">
  <sheetPr>
    <pageSetUpPr fitToPage="1"/>
  </sheetPr>
  <dimension ref="A1:E33"/>
  <sheetViews>
    <sheetView showGridLines="0" zoomScale="75" zoomScaleNormal="75" zoomScalePageLayoutView="0" workbookViewId="0" topLeftCell="A4">
      <selection activeCell="A1" sqref="A1"/>
    </sheetView>
  </sheetViews>
  <sheetFormatPr defaultColWidth="9.140625" defaultRowHeight="15.75" customHeight="1"/>
  <cols>
    <col min="1" max="1" width="2.28125" style="23" customWidth="1"/>
    <col min="2" max="2" width="50.8515625" style="23" customWidth="1"/>
    <col min="3" max="3" width="21.57421875" style="23" customWidth="1"/>
    <col min="4" max="4" width="24.421875" style="23" customWidth="1"/>
    <col min="5" max="5" width="9.140625" style="23" customWidth="1"/>
    <col min="6" max="6" width="2.7109375" style="23" customWidth="1"/>
    <col min="7" max="16384" width="9.140625" style="23" customWidth="1"/>
  </cols>
  <sheetData>
    <row r="1" spans="1:5" ht="15.75" customHeight="1">
      <c r="A1" s="90"/>
      <c r="B1" s="90"/>
      <c r="C1" s="344"/>
      <c r="D1" s="90"/>
      <c r="E1" s="90"/>
    </row>
    <row r="2" spans="1:5" ht="27.75" customHeight="1">
      <c r="A2" s="90"/>
      <c r="B2" s="1379" t="s">
        <v>56</v>
      </c>
      <c r="C2" s="350" t="s">
        <v>287</v>
      </c>
      <c r="D2" s="257"/>
      <c r="E2" s="90"/>
    </row>
    <row r="3" spans="1:5" ht="22.5" customHeight="1">
      <c r="A3" s="90"/>
      <c r="B3" s="1379"/>
      <c r="C3" s="162" t="s">
        <v>130</v>
      </c>
      <c r="D3" s="85"/>
      <c r="E3" s="90"/>
    </row>
    <row r="4" spans="1:5" ht="16.5" customHeight="1">
      <c r="A4" s="90"/>
      <c r="B4" s="683" t="s">
        <v>66</v>
      </c>
      <c r="C4" s="162" t="s">
        <v>289</v>
      </c>
      <c r="D4" s="122">
        <v>1</v>
      </c>
      <c r="E4" s="90"/>
    </row>
    <row r="5" spans="1:5" ht="16.5" customHeight="1">
      <c r="A5" s="90"/>
      <c r="B5" s="683" t="s">
        <v>67</v>
      </c>
      <c r="C5" s="75" t="s">
        <v>917</v>
      </c>
      <c r="D5" s="123">
        <f ca="1">TODAY()</f>
        <v>42394</v>
      </c>
      <c r="E5" s="90"/>
    </row>
    <row r="6" spans="1:5" ht="16.5" customHeight="1">
      <c r="A6" s="90"/>
      <c r="B6" s="344"/>
      <c r="C6" s="89"/>
      <c r="D6" s="89"/>
      <c r="E6" s="517"/>
    </row>
    <row r="7" spans="1:5" ht="36.75" customHeight="1">
      <c r="A7" s="90"/>
      <c r="B7" s="1378" t="s">
        <v>1035</v>
      </c>
      <c r="C7" s="1378"/>
      <c r="D7" s="1378"/>
      <c r="E7" s="90"/>
    </row>
    <row r="8" spans="1:5" s="33" customFormat="1" ht="15.75" customHeight="1">
      <c r="A8" s="269"/>
      <c r="B8" s="1494" t="s">
        <v>631</v>
      </c>
      <c r="C8" s="1488" t="s">
        <v>633</v>
      </c>
      <c r="D8" s="1500" t="s">
        <v>632</v>
      </c>
      <c r="E8" s="269"/>
    </row>
    <row r="9" spans="1:5" s="33" customFormat="1" ht="57.75" customHeight="1">
      <c r="A9" s="269"/>
      <c r="B9" s="1498"/>
      <c r="C9" s="1490"/>
      <c r="D9" s="1502"/>
      <c r="E9" s="269"/>
    </row>
    <row r="10" spans="1:5" ht="13.5" customHeight="1">
      <c r="A10" s="90"/>
      <c r="B10" s="406" t="s">
        <v>340</v>
      </c>
      <c r="C10" s="79"/>
      <c r="D10" s="151"/>
      <c r="E10" s="90"/>
    </row>
    <row r="11" spans="1:5" ht="16.5" customHeight="1">
      <c r="A11" s="90"/>
      <c r="B11" s="319"/>
      <c r="C11" s="81"/>
      <c r="D11" s="116"/>
      <c r="E11" s="90"/>
    </row>
    <row r="12" spans="1:5" ht="16.5" customHeight="1">
      <c r="A12" s="90"/>
      <c r="B12" s="319"/>
      <c r="C12" s="81"/>
      <c r="D12" s="116"/>
      <c r="E12" s="90"/>
    </row>
    <row r="13" spans="1:5" ht="16.5" customHeight="1">
      <c r="A13" s="90"/>
      <c r="B13" s="319"/>
      <c r="C13" s="81"/>
      <c r="D13" s="116"/>
      <c r="E13" s="90"/>
    </row>
    <row r="14" spans="1:5" ht="16.5" customHeight="1">
      <c r="A14" s="90"/>
      <c r="B14" s="319"/>
      <c r="C14" s="81"/>
      <c r="D14" s="116"/>
      <c r="E14" s="90"/>
    </row>
    <row r="15" spans="1:5" ht="16.5" customHeight="1">
      <c r="A15" s="90"/>
      <c r="B15" s="319"/>
      <c r="C15" s="81"/>
      <c r="D15" s="116"/>
      <c r="E15" s="90"/>
    </row>
    <row r="16" spans="1:5" ht="16.5" customHeight="1">
      <c r="A16" s="90"/>
      <c r="B16" s="319"/>
      <c r="C16" s="81"/>
      <c r="D16" s="116"/>
      <c r="E16" s="90"/>
    </row>
    <row r="17" spans="1:5" ht="16.5" customHeight="1">
      <c r="A17" s="90"/>
      <c r="B17" s="319"/>
      <c r="C17" s="81"/>
      <c r="D17" s="116"/>
      <c r="E17" s="90"/>
    </row>
    <row r="18" spans="1:5" ht="16.5" customHeight="1">
      <c r="A18" s="90"/>
      <c r="B18" s="319"/>
      <c r="C18" s="81"/>
      <c r="D18" s="116"/>
      <c r="E18" s="90"/>
    </row>
    <row r="19" spans="1:5" ht="16.5" customHeight="1">
      <c r="A19" s="90"/>
      <c r="B19" s="319"/>
      <c r="C19" s="81"/>
      <c r="D19" s="116"/>
      <c r="E19" s="90"/>
    </row>
    <row r="20" spans="1:5" ht="16.5" customHeight="1">
      <c r="A20" s="90"/>
      <c r="B20" s="319"/>
      <c r="C20" s="81"/>
      <c r="D20" s="116"/>
      <c r="E20" s="90"/>
    </row>
    <row r="21" spans="1:5" ht="16.5" customHeight="1">
      <c r="A21" s="90"/>
      <c r="B21" s="319"/>
      <c r="C21" s="81"/>
      <c r="D21" s="116"/>
      <c r="E21" s="90"/>
    </row>
    <row r="22" spans="1:5" ht="16.5" customHeight="1">
      <c r="A22" s="90"/>
      <c r="B22" s="319"/>
      <c r="C22" s="81"/>
      <c r="D22" s="116"/>
      <c r="E22" s="90"/>
    </row>
    <row r="23" spans="1:5" ht="16.5" customHeight="1">
      <c r="A23" s="90"/>
      <c r="B23" s="319"/>
      <c r="C23" s="81"/>
      <c r="D23" s="116"/>
      <c r="E23" s="90"/>
    </row>
    <row r="24" spans="1:5" ht="16.5" customHeight="1">
      <c r="A24" s="90"/>
      <c r="B24" s="319"/>
      <c r="C24" s="81"/>
      <c r="D24" s="116"/>
      <c r="E24" s="90"/>
    </row>
    <row r="25" spans="1:5" ht="16.5" customHeight="1">
      <c r="A25" s="90"/>
      <c r="B25" s="319"/>
      <c r="C25" s="81"/>
      <c r="D25" s="116"/>
      <c r="E25" s="90"/>
    </row>
    <row r="26" spans="1:5" ht="16.5" customHeight="1">
      <c r="A26" s="90"/>
      <c r="B26" s="319"/>
      <c r="C26" s="81"/>
      <c r="D26" s="116"/>
      <c r="E26" s="90"/>
    </row>
    <row r="27" spans="1:5" ht="16.5" customHeight="1">
      <c r="A27" s="90"/>
      <c r="B27" s="319"/>
      <c r="C27" s="81"/>
      <c r="D27" s="116"/>
      <c r="E27" s="90"/>
    </row>
    <row r="28" spans="1:5" ht="16.5" customHeight="1">
      <c r="A28" s="90"/>
      <c r="B28" s="319"/>
      <c r="C28" s="81" t="s">
        <v>340</v>
      </c>
      <c r="D28" s="116"/>
      <c r="E28" s="90"/>
    </row>
    <row r="29" spans="1:5" ht="16.5" customHeight="1">
      <c r="A29" s="90"/>
      <c r="B29" s="321"/>
      <c r="C29" s="171"/>
      <c r="D29" s="261"/>
      <c r="E29" s="90"/>
    </row>
    <row r="30" spans="1:5" ht="16.5" customHeight="1">
      <c r="A30" s="90"/>
      <c r="B30" s="934" t="s">
        <v>300</v>
      </c>
      <c r="C30" s="145">
        <f>SUM(C10:C29)</f>
        <v>0</v>
      </c>
      <c r="D30" s="145">
        <f>SUM(D10:D29)</f>
        <v>0</v>
      </c>
      <c r="E30" s="90"/>
    </row>
    <row r="31" spans="1:5" ht="16.5" customHeight="1">
      <c r="A31" s="90"/>
      <c r="B31" s="90"/>
      <c r="C31" s="90"/>
      <c r="D31" s="90"/>
      <c r="E31" s="90"/>
    </row>
    <row r="32" spans="1:5" ht="16.5" customHeight="1">
      <c r="A32" s="90"/>
      <c r="B32" s="90"/>
      <c r="C32" s="90"/>
      <c r="D32" s="90"/>
      <c r="E32" s="90"/>
    </row>
    <row r="33" spans="1:5" ht="16.5" customHeight="1">
      <c r="A33" s="90"/>
      <c r="B33" s="90"/>
      <c r="C33" s="90"/>
      <c r="D33" s="90"/>
      <c r="E33" s="90"/>
    </row>
    <row r="34" ht="16.5" customHeight="1"/>
    <row r="35" ht="16.5" customHeight="1"/>
    <row r="36" ht="16.5" customHeight="1"/>
    <row r="37" ht="16.5" customHeight="1"/>
    <row r="38" ht="16.5" customHeight="1"/>
    <row r="39" ht="16.5" customHeight="1"/>
    <row r="40" ht="18"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5">
    <mergeCell ref="B8:B9"/>
    <mergeCell ref="C8:C9"/>
    <mergeCell ref="B2:B3"/>
    <mergeCell ref="B7:D7"/>
    <mergeCell ref="D8:D9"/>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9" r:id="rId1"/>
</worksheet>
</file>

<file path=xl/worksheets/sheet78.xml><?xml version="1.0" encoding="utf-8"?>
<worksheet xmlns="http://schemas.openxmlformats.org/spreadsheetml/2006/main" xmlns:r="http://schemas.openxmlformats.org/officeDocument/2006/relationships">
  <sheetPr>
    <pageSetUpPr fitToPage="1"/>
  </sheetPr>
  <dimension ref="A1:H26"/>
  <sheetViews>
    <sheetView showGridLines="0" zoomScalePageLayoutView="0" workbookViewId="0" topLeftCell="A4">
      <selection activeCell="G30" sqref="G30"/>
    </sheetView>
  </sheetViews>
  <sheetFormatPr defaultColWidth="9.140625" defaultRowHeight="12.75"/>
  <cols>
    <col min="1" max="1" width="2.28125" style="23" customWidth="1"/>
    <col min="2" max="2" width="10.57421875" style="23" customWidth="1"/>
    <col min="3" max="3" width="20.140625" style="23" customWidth="1"/>
    <col min="4" max="4" width="21.7109375" style="23" customWidth="1"/>
    <col min="5" max="5" width="20.140625" style="23" customWidth="1"/>
    <col min="6" max="6" width="10.8515625" style="23" customWidth="1"/>
    <col min="7" max="7" width="19.7109375" style="23" customWidth="1"/>
    <col min="8" max="16384" width="9.140625" style="23" customWidth="1"/>
  </cols>
  <sheetData>
    <row r="1" spans="1:8" ht="15">
      <c r="A1" s="90"/>
      <c r="B1" s="224"/>
      <c r="C1" s="224"/>
      <c r="D1" s="224"/>
      <c r="E1" s="224"/>
      <c r="F1" s="935"/>
      <c r="G1" s="90"/>
      <c r="H1" s="90"/>
    </row>
    <row r="2" spans="1:8" ht="15">
      <c r="A2" s="90"/>
      <c r="B2" s="1379" t="s">
        <v>1026</v>
      </c>
      <c r="C2" s="1379"/>
      <c r="D2" s="1379"/>
      <c r="E2" s="936" t="s">
        <v>287</v>
      </c>
      <c r="F2" s="1951"/>
      <c r="G2" s="1952"/>
      <c r="H2" s="90"/>
    </row>
    <row r="3" spans="1:8" ht="15">
      <c r="A3" s="90"/>
      <c r="B3" s="1379"/>
      <c r="C3" s="1379"/>
      <c r="D3" s="1379"/>
      <c r="E3" s="937" t="s">
        <v>130</v>
      </c>
      <c r="F3" s="1953"/>
      <c r="G3" s="1954"/>
      <c r="H3" s="90"/>
    </row>
    <row r="4" spans="1:8" ht="15">
      <c r="A4" s="90"/>
      <c r="B4" s="1589" t="s">
        <v>83</v>
      </c>
      <c r="C4" s="1589"/>
      <c r="D4" s="1589"/>
      <c r="E4" s="937" t="s">
        <v>289</v>
      </c>
      <c r="F4" s="1412">
        <v>1</v>
      </c>
      <c r="G4" s="1413"/>
      <c r="H4" s="90"/>
    </row>
    <row r="5" spans="1:8" ht="15">
      <c r="A5" s="90"/>
      <c r="B5" s="1589" t="s">
        <v>84</v>
      </c>
      <c r="C5" s="1589"/>
      <c r="D5" s="1589"/>
      <c r="E5" s="75" t="s">
        <v>917</v>
      </c>
      <c r="F5" s="1414">
        <f ca="1">TODAY()</f>
        <v>42394</v>
      </c>
      <c r="G5" s="1451"/>
      <c r="H5" s="90"/>
    </row>
    <row r="6" spans="1:8" ht="15">
      <c r="A6" s="90"/>
      <c r="B6" s="90"/>
      <c r="C6" s="90"/>
      <c r="D6" s="90"/>
      <c r="E6" s="90"/>
      <c r="F6" s="90"/>
      <c r="G6" s="90"/>
      <c r="H6" s="90"/>
    </row>
    <row r="7" spans="1:8" ht="15.75" customHeight="1">
      <c r="A7" s="90"/>
      <c r="B7" s="1955" t="s">
        <v>978</v>
      </c>
      <c r="C7" s="1503"/>
      <c r="D7" s="1503"/>
      <c r="E7" s="1503"/>
      <c r="F7" s="1503"/>
      <c r="G7" s="1504"/>
      <c r="H7" s="90"/>
    </row>
    <row r="8" spans="1:8" ht="15">
      <c r="A8" s="90"/>
      <c r="B8" s="938" t="s">
        <v>858</v>
      </c>
      <c r="C8" s="939" t="s">
        <v>297</v>
      </c>
      <c r="D8" s="940" t="s">
        <v>85</v>
      </c>
      <c r="E8" s="940" t="s">
        <v>377</v>
      </c>
      <c r="F8" s="1958" t="s">
        <v>86</v>
      </c>
      <c r="G8" s="1959"/>
      <c r="H8" s="90"/>
    </row>
    <row r="9" spans="1:8" ht="15">
      <c r="A9" s="90"/>
      <c r="B9" s="941" t="s">
        <v>1090</v>
      </c>
      <c r="C9" s="81"/>
      <c r="D9" s="81"/>
      <c r="E9" s="645">
        <f aca="true" t="shared" si="0" ref="E9:E19">C9-D9</f>
        <v>0</v>
      </c>
      <c r="F9" s="1956"/>
      <c r="G9" s="1957"/>
      <c r="H9" s="90"/>
    </row>
    <row r="10" spans="1:8" ht="15">
      <c r="A10" s="90"/>
      <c r="B10" s="941" t="s">
        <v>1089</v>
      </c>
      <c r="C10" s="81"/>
      <c r="D10" s="81"/>
      <c r="E10" s="645">
        <f t="shared" si="0"/>
        <v>0</v>
      </c>
      <c r="F10" s="1956"/>
      <c r="G10" s="1957"/>
      <c r="H10" s="90"/>
    </row>
    <row r="11" spans="1:8" ht="15">
      <c r="A11" s="90"/>
      <c r="B11" s="941" t="s">
        <v>1088</v>
      </c>
      <c r="C11" s="81"/>
      <c r="D11" s="81"/>
      <c r="E11" s="645">
        <f t="shared" si="0"/>
        <v>0</v>
      </c>
      <c r="F11" s="1956"/>
      <c r="G11" s="1957"/>
      <c r="H11" s="90"/>
    </row>
    <row r="12" spans="1:8" ht="15">
      <c r="A12" s="90"/>
      <c r="B12" s="941" t="s">
        <v>1087</v>
      </c>
      <c r="C12" s="81"/>
      <c r="D12" s="81"/>
      <c r="E12" s="645">
        <f t="shared" si="0"/>
        <v>0</v>
      </c>
      <c r="F12" s="1956"/>
      <c r="G12" s="1957"/>
      <c r="H12" s="90"/>
    </row>
    <row r="13" spans="1:8" ht="15">
      <c r="A13" s="90"/>
      <c r="B13" s="941" t="s">
        <v>1086</v>
      </c>
      <c r="C13" s="81"/>
      <c r="D13" s="81"/>
      <c r="E13" s="645">
        <f t="shared" si="0"/>
        <v>0</v>
      </c>
      <c r="F13" s="1956"/>
      <c r="G13" s="1957"/>
      <c r="H13" s="90"/>
    </row>
    <row r="14" spans="1:8" ht="15">
      <c r="A14" s="90"/>
      <c r="B14" s="941" t="s">
        <v>1085</v>
      </c>
      <c r="C14" s="81"/>
      <c r="D14" s="81"/>
      <c r="E14" s="645">
        <f t="shared" si="0"/>
        <v>0</v>
      </c>
      <c r="F14" s="1956"/>
      <c r="G14" s="1957"/>
      <c r="H14" s="90"/>
    </row>
    <row r="15" spans="1:8" ht="15">
      <c r="A15" s="90"/>
      <c r="B15" s="941" t="s">
        <v>1084</v>
      </c>
      <c r="C15" s="81"/>
      <c r="D15" s="81"/>
      <c r="E15" s="645">
        <f t="shared" si="0"/>
        <v>0</v>
      </c>
      <c r="F15" s="1956"/>
      <c r="G15" s="1957"/>
      <c r="H15" s="90"/>
    </row>
    <row r="16" spans="1:8" ht="15">
      <c r="A16" s="90"/>
      <c r="B16" s="941" t="s">
        <v>1083</v>
      </c>
      <c r="C16" s="81"/>
      <c r="D16" s="81"/>
      <c r="E16" s="645">
        <f t="shared" si="0"/>
        <v>0</v>
      </c>
      <c r="F16" s="1956"/>
      <c r="G16" s="1957"/>
      <c r="H16" s="90"/>
    </row>
    <row r="17" spans="1:8" ht="15">
      <c r="A17" s="90"/>
      <c r="B17" s="941" t="s">
        <v>1082</v>
      </c>
      <c r="C17" s="81"/>
      <c r="D17" s="81"/>
      <c r="E17" s="645">
        <f t="shared" si="0"/>
        <v>0</v>
      </c>
      <c r="F17" s="1956"/>
      <c r="G17" s="1957"/>
      <c r="H17" s="90"/>
    </row>
    <row r="18" spans="1:8" ht="15">
      <c r="A18" s="90"/>
      <c r="B18" s="941" t="s">
        <v>1081</v>
      </c>
      <c r="C18" s="81"/>
      <c r="D18" s="81"/>
      <c r="E18" s="645">
        <f>C18-D18</f>
        <v>0</v>
      </c>
      <c r="F18" s="1956"/>
      <c r="G18" s="1957"/>
      <c r="H18" s="90"/>
    </row>
    <row r="19" spans="1:8" ht="15">
      <c r="A19" s="90"/>
      <c r="B19" s="941" t="s">
        <v>1080</v>
      </c>
      <c r="C19" s="81"/>
      <c r="D19" s="81"/>
      <c r="E19" s="645">
        <f t="shared" si="0"/>
        <v>0</v>
      </c>
      <c r="F19" s="1964"/>
      <c r="G19" s="1965"/>
      <c r="H19" s="90"/>
    </row>
    <row r="20" spans="1:8" ht="15">
      <c r="A20" s="90"/>
      <c r="B20" s="941" t="s">
        <v>407</v>
      </c>
      <c r="C20" s="81"/>
      <c r="D20" s="81"/>
      <c r="E20" s="645">
        <f>C20-D20</f>
        <v>0</v>
      </c>
      <c r="F20" s="1956"/>
      <c r="G20" s="1957"/>
      <c r="H20" s="90"/>
    </row>
    <row r="21" spans="1:8" ht="15">
      <c r="A21" s="90"/>
      <c r="B21" s="942" t="s">
        <v>300</v>
      </c>
      <c r="C21" s="645">
        <f>SUM(C9:C20)</f>
        <v>0</v>
      </c>
      <c r="D21" s="645">
        <f>SUM(D9:D20)</f>
        <v>0</v>
      </c>
      <c r="E21" s="645">
        <f>SUM(E9:E20)</f>
        <v>0</v>
      </c>
      <c r="F21" s="1956"/>
      <c r="G21" s="1957"/>
      <c r="H21" s="90"/>
    </row>
    <row r="22" spans="1:8" ht="15">
      <c r="A22" s="90"/>
      <c r="B22" s="1960"/>
      <c r="C22" s="1961"/>
      <c r="D22" s="1961"/>
      <c r="E22" s="1961"/>
      <c r="F22" s="1961"/>
      <c r="G22" s="1957"/>
      <c r="H22" s="90"/>
    </row>
    <row r="23" spans="1:8" ht="15">
      <c r="A23" s="90"/>
      <c r="B23" s="943" t="s">
        <v>884</v>
      </c>
      <c r="C23" s="944"/>
      <c r="D23" s="944"/>
      <c r="E23" s="646">
        <f>E21</f>
        <v>0</v>
      </c>
      <c r="F23" s="1962"/>
      <c r="G23" s="1963"/>
      <c r="H23" s="90"/>
    </row>
    <row r="24" spans="1:8" ht="15">
      <c r="A24" s="90"/>
      <c r="B24" s="175" t="s">
        <v>340</v>
      </c>
      <c r="C24" s="175"/>
      <c r="D24" s="175"/>
      <c r="E24" s="175"/>
      <c r="F24" s="89"/>
      <c r="G24" s="90"/>
      <c r="H24" s="90"/>
    </row>
    <row r="25" spans="1:8" ht="15">
      <c r="A25" s="90"/>
      <c r="B25" s="90"/>
      <c r="C25" s="90"/>
      <c r="D25" s="90"/>
      <c r="E25" s="90"/>
      <c r="F25" s="90"/>
      <c r="G25" s="90"/>
      <c r="H25" s="90"/>
    </row>
    <row r="26" spans="1:8" ht="15">
      <c r="A26" s="90"/>
      <c r="B26" s="90"/>
      <c r="C26" s="90"/>
      <c r="D26" s="90"/>
      <c r="E26" s="90"/>
      <c r="F26" s="90"/>
      <c r="G26" s="90"/>
      <c r="H26" s="90"/>
    </row>
  </sheetData>
  <sheetProtection/>
  <mergeCells count="24">
    <mergeCell ref="B22:G22"/>
    <mergeCell ref="F23:G23"/>
    <mergeCell ref="F16:G16"/>
    <mergeCell ref="F17:G17"/>
    <mergeCell ref="F20:G20"/>
    <mergeCell ref="F21:G21"/>
    <mergeCell ref="F18:G18"/>
    <mergeCell ref="F19:G19"/>
    <mergeCell ref="F12:G12"/>
    <mergeCell ref="F13:G13"/>
    <mergeCell ref="F14:G14"/>
    <mergeCell ref="F15:G15"/>
    <mergeCell ref="F8:G8"/>
    <mergeCell ref="F9:G9"/>
    <mergeCell ref="F10:G10"/>
    <mergeCell ref="F11:G11"/>
    <mergeCell ref="B5:D5"/>
    <mergeCell ref="F5:G5"/>
    <mergeCell ref="B7:G7"/>
    <mergeCell ref="B2:D3"/>
    <mergeCell ref="F2:G2"/>
    <mergeCell ref="F3:G3"/>
    <mergeCell ref="B4:D4"/>
    <mergeCell ref="F4:G4"/>
  </mergeCells>
  <printOptions/>
  <pageMargins left="0.5905511811023623" right="0" top="0.3937007874015748" bottom="0.3937007874015748" header="0.5118110236220472" footer="0.5118110236220472"/>
  <pageSetup fitToHeight="1" fitToWidth="1" horizontalDpi="600" verticalDpi="600" orientation="landscape" paperSize="9" r:id="rId1"/>
</worksheet>
</file>

<file path=xl/worksheets/sheet79.xml><?xml version="1.0" encoding="utf-8"?>
<worksheet xmlns="http://schemas.openxmlformats.org/spreadsheetml/2006/main" xmlns:r="http://schemas.openxmlformats.org/officeDocument/2006/relationships">
  <sheetPr>
    <pageSetUpPr fitToPage="1"/>
  </sheetPr>
  <dimension ref="A1:I39"/>
  <sheetViews>
    <sheetView showGridLines="0" zoomScale="75" zoomScaleNormal="75" zoomScalePageLayoutView="0" workbookViewId="0" topLeftCell="A10">
      <selection activeCell="F14" sqref="F14"/>
    </sheetView>
  </sheetViews>
  <sheetFormatPr defaultColWidth="9.140625" defaultRowHeight="15.75" customHeight="1"/>
  <cols>
    <col min="1" max="1" width="2.28125" style="23" customWidth="1"/>
    <col min="2" max="2" width="3.140625" style="23" customWidth="1"/>
    <col min="3" max="3" width="27.28125" style="23" customWidth="1"/>
    <col min="4" max="4" width="22.00390625" style="23" customWidth="1"/>
    <col min="5" max="5" width="24.7109375" style="23" customWidth="1"/>
    <col min="6" max="6" width="22.00390625" style="23" customWidth="1"/>
    <col min="7" max="7" width="25.57421875" style="23" customWidth="1"/>
    <col min="8" max="8" width="2.7109375" style="23" customWidth="1"/>
    <col min="9" max="16384" width="9.140625" style="23" customWidth="1"/>
  </cols>
  <sheetData>
    <row r="1" spans="1:9" ht="15.75" customHeight="1">
      <c r="A1" s="90"/>
      <c r="B1" s="90"/>
      <c r="C1" s="90"/>
      <c r="D1" s="90"/>
      <c r="E1" s="90"/>
      <c r="F1" s="344"/>
      <c r="G1" s="90"/>
      <c r="H1" s="90"/>
      <c r="I1" s="90"/>
    </row>
    <row r="2" spans="1:9" ht="27.75" customHeight="1">
      <c r="A2" s="90"/>
      <c r="B2" s="1379" t="s">
        <v>1026</v>
      </c>
      <c r="C2" s="1379"/>
      <c r="D2" s="1379"/>
      <c r="E2" s="1379"/>
      <c r="F2" s="350" t="s">
        <v>287</v>
      </c>
      <c r="G2" s="257"/>
      <c r="H2" s="90"/>
      <c r="I2" s="90"/>
    </row>
    <row r="3" spans="1:9" ht="22.5" customHeight="1">
      <c r="A3" s="90"/>
      <c r="B3" s="1379"/>
      <c r="C3" s="1379"/>
      <c r="D3" s="1379"/>
      <c r="E3" s="1379"/>
      <c r="F3" s="162" t="s">
        <v>130</v>
      </c>
      <c r="G3" s="85"/>
      <c r="H3" s="90"/>
      <c r="I3" s="90"/>
    </row>
    <row r="4" spans="1:9" ht="16.5" customHeight="1">
      <c r="A4" s="90"/>
      <c r="B4" s="1472" t="s">
        <v>282</v>
      </c>
      <c r="C4" s="1472"/>
      <c r="D4" s="1472"/>
      <c r="E4" s="1472"/>
      <c r="F4" s="162" t="s">
        <v>289</v>
      </c>
      <c r="G4" s="122">
        <v>1</v>
      </c>
      <c r="H4" s="90"/>
      <c r="I4" s="90"/>
    </row>
    <row r="5" spans="1:9" ht="16.5" customHeight="1">
      <c r="A5" s="90"/>
      <c r="B5" s="1472"/>
      <c r="C5" s="1472"/>
      <c r="D5" s="1472"/>
      <c r="E5" s="1472"/>
      <c r="F5" s="75" t="s">
        <v>917</v>
      </c>
      <c r="G5" s="123">
        <f ca="1">TODAY()</f>
        <v>42394</v>
      </c>
      <c r="H5" s="90"/>
      <c r="I5" s="90"/>
    </row>
    <row r="6" spans="1:9" ht="16.5" customHeight="1">
      <c r="A6" s="90"/>
      <c r="B6" s="344"/>
      <c r="C6" s="89"/>
      <c r="D6" s="89"/>
      <c r="E6" s="89"/>
      <c r="F6" s="89"/>
      <c r="G6" s="517"/>
      <c r="H6" s="90"/>
      <c r="I6" s="90"/>
    </row>
    <row r="7" spans="1:9" ht="81.75" customHeight="1">
      <c r="A7" s="90"/>
      <c r="B7" s="1493" t="s">
        <v>1027</v>
      </c>
      <c r="C7" s="1493"/>
      <c r="D7" s="1493"/>
      <c r="E7" s="1493"/>
      <c r="F7" s="1493"/>
      <c r="G7" s="1493"/>
      <c r="H7" s="90"/>
      <c r="I7" s="90"/>
    </row>
    <row r="8" spans="1:9" ht="16.5" customHeight="1">
      <c r="A8" s="90"/>
      <c r="B8" s="245" t="s">
        <v>75</v>
      </c>
      <c r="C8" s="245"/>
      <c r="D8" s="245"/>
      <c r="E8" s="245"/>
      <c r="F8" s="245"/>
      <c r="G8" s="109"/>
      <c r="H8" s="90"/>
      <c r="I8" s="90"/>
    </row>
    <row r="9" spans="1:9" s="33" customFormat="1" ht="16.5" customHeight="1">
      <c r="A9" s="269"/>
      <c r="B9" s="1531" t="s">
        <v>1030</v>
      </c>
      <c r="C9" s="1699"/>
      <c r="D9" s="1488" t="s">
        <v>979</v>
      </c>
      <c r="E9" s="1488" t="s">
        <v>980</v>
      </c>
      <c r="F9" s="1488" t="s">
        <v>981</v>
      </c>
      <c r="G9" s="1500" t="s">
        <v>982</v>
      </c>
      <c r="H9" s="269"/>
      <c r="I9" s="269"/>
    </row>
    <row r="10" spans="1:9" s="33" customFormat="1" ht="16.5" customHeight="1">
      <c r="A10" s="269"/>
      <c r="B10" s="1532"/>
      <c r="C10" s="1522"/>
      <c r="D10" s="1908"/>
      <c r="E10" s="1908"/>
      <c r="F10" s="1908"/>
      <c r="G10" s="1927"/>
      <c r="H10" s="269"/>
      <c r="I10" s="269"/>
    </row>
    <row r="11" spans="1:9" s="33" customFormat="1" ht="16.5" customHeight="1">
      <c r="A11" s="269"/>
      <c r="B11" s="1698"/>
      <c r="C11" s="1523"/>
      <c r="D11" s="1909"/>
      <c r="E11" s="1909"/>
      <c r="F11" s="1909"/>
      <c r="G11" s="1928"/>
      <c r="H11" s="269"/>
      <c r="I11" s="269"/>
    </row>
    <row r="12" spans="1:9" ht="16.5" customHeight="1">
      <c r="A12" s="90"/>
      <c r="B12" s="1968" t="s">
        <v>1032</v>
      </c>
      <c r="C12" s="1969"/>
      <c r="D12" s="79"/>
      <c r="E12" s="79"/>
      <c r="F12" s="945"/>
      <c r="G12" s="946"/>
      <c r="H12" s="90"/>
      <c r="I12" s="90"/>
    </row>
    <row r="13" spans="1:9" ht="15.75" customHeight="1">
      <c r="A13" s="90"/>
      <c r="B13" s="947"/>
      <c r="C13" s="948" t="s">
        <v>1029</v>
      </c>
      <c r="D13" s="81"/>
      <c r="E13" s="81"/>
      <c r="F13" s="880"/>
      <c r="G13" s="949"/>
      <c r="H13" s="950" t="s">
        <v>1028</v>
      </c>
      <c r="I13" s="90"/>
    </row>
    <row r="14" spans="1:9" ht="16.5" customHeight="1">
      <c r="A14" s="90"/>
      <c r="B14" s="1966"/>
      <c r="C14" s="1961"/>
      <c r="D14" s="81"/>
      <c r="E14" s="81"/>
      <c r="F14" s="133">
        <f>IF(D14&gt;E14,0,E14-D14)</f>
        <v>0</v>
      </c>
      <c r="G14" s="82">
        <f>IF(D14&gt;E14,D14-E14,0)</f>
        <v>0</v>
      </c>
      <c r="H14" s="90"/>
      <c r="I14" s="90"/>
    </row>
    <row r="15" spans="1:9" ht="16.5" customHeight="1">
      <c r="A15" s="90"/>
      <c r="B15" s="1966"/>
      <c r="C15" s="1961"/>
      <c r="D15" s="81"/>
      <c r="E15" s="81"/>
      <c r="F15" s="133">
        <f>IF(D15&gt;E15,0,E15-D15)</f>
        <v>0</v>
      </c>
      <c r="G15" s="82">
        <f>IF(D15&gt;E15,D15-E15,0)</f>
        <v>0</v>
      </c>
      <c r="H15" s="90"/>
      <c r="I15" s="90"/>
    </row>
    <row r="16" spans="1:9" ht="16.5" customHeight="1">
      <c r="A16" s="90"/>
      <c r="B16" s="1966"/>
      <c r="C16" s="1961"/>
      <c r="D16" s="81"/>
      <c r="E16" s="81"/>
      <c r="F16" s="133">
        <f>IF(D16&gt;E16,0,E16-D16)</f>
        <v>0</v>
      </c>
      <c r="G16" s="82">
        <f>IF(D16&gt;E16,D16-E16,0)</f>
        <v>0</v>
      </c>
      <c r="H16" s="90"/>
      <c r="I16" s="90"/>
    </row>
    <row r="17" spans="1:9" ht="16.5" customHeight="1">
      <c r="A17" s="90"/>
      <c r="B17" s="1966"/>
      <c r="C17" s="1961"/>
      <c r="D17" s="81"/>
      <c r="E17" s="81"/>
      <c r="F17" s="133">
        <f>IF(D17&gt;E17,0,E17-D17)</f>
        <v>0</v>
      </c>
      <c r="G17" s="82">
        <f>IF(D17&gt;E17,D17-E17,0)</f>
        <v>0</v>
      </c>
      <c r="H17" s="90"/>
      <c r="I17" s="90"/>
    </row>
    <row r="18" spans="1:9" ht="16.5" customHeight="1">
      <c r="A18" s="90"/>
      <c r="B18" s="1966"/>
      <c r="C18" s="1961"/>
      <c r="D18" s="81"/>
      <c r="E18" s="81"/>
      <c r="F18" s="133">
        <f>IF(D18&gt;E18,0,E18-D18)</f>
        <v>0</v>
      </c>
      <c r="G18" s="82">
        <f>IF(D18&gt;E18,D18-E18,0)</f>
        <v>0</v>
      </c>
      <c r="H18" s="90"/>
      <c r="I18" s="90"/>
    </row>
    <row r="19" spans="1:9" ht="16.5" customHeight="1">
      <c r="A19" s="90"/>
      <c r="B19" s="1967" t="s">
        <v>76</v>
      </c>
      <c r="C19" s="1961"/>
      <c r="D19" s="81"/>
      <c r="E19" s="81"/>
      <c r="F19" s="880"/>
      <c r="G19" s="949"/>
      <c r="H19" s="90"/>
      <c r="I19" s="90"/>
    </row>
    <row r="20" spans="1:9" ht="16.5" customHeight="1">
      <c r="A20" s="90"/>
      <c r="B20" s="1966"/>
      <c r="C20" s="1961"/>
      <c r="D20" s="81"/>
      <c r="E20" s="81"/>
      <c r="F20" s="133">
        <f aca="true" t="shared" si="0" ref="F20:F25">IF(D20&gt;E20,0,E20-D20)</f>
        <v>0</v>
      </c>
      <c r="G20" s="82">
        <f aca="true" t="shared" si="1" ref="G20:G25">IF(D20&gt;E20,D20-E20,0)</f>
        <v>0</v>
      </c>
      <c r="H20" s="90"/>
      <c r="I20" s="90"/>
    </row>
    <row r="21" spans="1:9" ht="16.5" customHeight="1">
      <c r="A21" s="90"/>
      <c r="B21" s="1966"/>
      <c r="C21" s="1961"/>
      <c r="D21" s="81"/>
      <c r="E21" s="81"/>
      <c r="F21" s="133">
        <f t="shared" si="0"/>
        <v>0</v>
      </c>
      <c r="G21" s="82">
        <f t="shared" si="1"/>
        <v>0</v>
      </c>
      <c r="H21" s="90"/>
      <c r="I21" s="90"/>
    </row>
    <row r="22" spans="1:9" ht="16.5" customHeight="1">
      <c r="A22" s="90"/>
      <c r="B22" s="1966"/>
      <c r="C22" s="1961"/>
      <c r="D22" s="81"/>
      <c r="E22" s="81"/>
      <c r="F22" s="133">
        <f t="shared" si="0"/>
        <v>0</v>
      </c>
      <c r="G22" s="82">
        <f t="shared" si="1"/>
        <v>0</v>
      </c>
      <c r="H22" s="90"/>
      <c r="I22" s="90"/>
    </row>
    <row r="23" spans="1:9" ht="16.5" customHeight="1">
      <c r="A23" s="90"/>
      <c r="B23" s="1966"/>
      <c r="C23" s="1961"/>
      <c r="D23" s="81"/>
      <c r="E23" s="81"/>
      <c r="F23" s="133">
        <f t="shared" si="0"/>
        <v>0</v>
      </c>
      <c r="G23" s="82">
        <f t="shared" si="1"/>
        <v>0</v>
      </c>
      <c r="H23" s="90"/>
      <c r="I23" s="90"/>
    </row>
    <row r="24" spans="1:9" ht="16.5" customHeight="1">
      <c r="A24" s="90"/>
      <c r="B24" s="1966"/>
      <c r="C24" s="1961"/>
      <c r="D24" s="81"/>
      <c r="E24" s="81"/>
      <c r="F24" s="133">
        <f t="shared" si="0"/>
        <v>0</v>
      </c>
      <c r="G24" s="82">
        <f t="shared" si="1"/>
        <v>0</v>
      </c>
      <c r="H24" s="90"/>
      <c r="I24" s="90"/>
    </row>
    <row r="25" spans="1:9" ht="16.5" customHeight="1">
      <c r="A25" s="90"/>
      <c r="B25" s="1966"/>
      <c r="C25" s="1961"/>
      <c r="D25" s="81"/>
      <c r="E25" s="81"/>
      <c r="F25" s="133">
        <f t="shared" si="0"/>
        <v>0</v>
      </c>
      <c r="G25" s="82">
        <f t="shared" si="1"/>
        <v>0</v>
      </c>
      <c r="H25" s="90"/>
      <c r="I25" s="90"/>
    </row>
    <row r="26" spans="1:9" ht="16.5" customHeight="1">
      <c r="A26" s="90"/>
      <c r="B26" s="1967" t="s">
        <v>1031</v>
      </c>
      <c r="C26" s="1973"/>
      <c r="D26" s="1974"/>
      <c r="E26" s="81"/>
      <c r="F26" s="880"/>
      <c r="G26" s="1970"/>
      <c r="H26" s="90"/>
      <c r="I26" s="90"/>
    </row>
    <row r="27" spans="1:9" ht="16.5" customHeight="1">
      <c r="A27" s="90"/>
      <c r="B27" s="1966"/>
      <c r="C27" s="1961"/>
      <c r="D27" s="1974"/>
      <c r="E27" s="81"/>
      <c r="F27" s="133">
        <f>E27</f>
        <v>0</v>
      </c>
      <c r="G27" s="1970"/>
      <c r="H27" s="90"/>
      <c r="I27" s="90"/>
    </row>
    <row r="28" spans="1:9" ht="16.5" customHeight="1">
      <c r="A28" s="90"/>
      <c r="B28" s="1966"/>
      <c r="C28" s="1961"/>
      <c r="D28" s="1974"/>
      <c r="E28" s="81"/>
      <c r="F28" s="133">
        <f>E28</f>
        <v>0</v>
      </c>
      <c r="G28" s="1970"/>
      <c r="H28" s="90"/>
      <c r="I28" s="90"/>
    </row>
    <row r="29" spans="1:9" ht="16.5" customHeight="1">
      <c r="A29" s="90"/>
      <c r="B29" s="1966"/>
      <c r="C29" s="1961"/>
      <c r="D29" s="1974"/>
      <c r="E29" s="81"/>
      <c r="F29" s="133">
        <f>E29</f>
        <v>0</v>
      </c>
      <c r="G29" s="1970"/>
      <c r="H29" s="90"/>
      <c r="I29" s="90"/>
    </row>
    <row r="30" spans="1:9" ht="16.5" customHeight="1">
      <c r="A30" s="90"/>
      <c r="B30" s="1971" t="s">
        <v>300</v>
      </c>
      <c r="C30" s="1972"/>
      <c r="D30" s="171"/>
      <c r="E30" s="171"/>
      <c r="F30" s="142">
        <f>SUM(F12:F29)</f>
        <v>0</v>
      </c>
      <c r="G30" s="172">
        <f>SUM(G12:G29)</f>
        <v>0</v>
      </c>
      <c r="H30" s="90"/>
      <c r="I30" s="90"/>
    </row>
    <row r="31" spans="1:9" ht="16.5" customHeight="1">
      <c r="A31" s="90"/>
      <c r="B31" s="89"/>
      <c r="C31" s="90"/>
      <c r="D31" s="90"/>
      <c r="E31" s="90"/>
      <c r="F31" s="90"/>
      <c r="G31" s="90"/>
      <c r="H31" s="90"/>
      <c r="I31" s="90"/>
    </row>
    <row r="32" spans="1:9" ht="16.5" customHeight="1">
      <c r="A32" s="90"/>
      <c r="B32" s="89"/>
      <c r="C32" s="90"/>
      <c r="D32" s="90"/>
      <c r="E32" s="458" t="s">
        <v>77</v>
      </c>
      <c r="F32" s="90"/>
      <c r="G32" s="145">
        <f>IF(F30&lt;G30,G30-F30,0)</f>
        <v>0</v>
      </c>
      <c r="H32" s="90"/>
      <c r="I32" s="90"/>
    </row>
    <row r="33" spans="1:9" ht="16.5" customHeight="1">
      <c r="A33" s="90"/>
      <c r="B33" s="934" t="s">
        <v>340</v>
      </c>
      <c r="C33" s="90"/>
      <c r="D33" s="90"/>
      <c r="E33" s="934" t="s">
        <v>78</v>
      </c>
      <c r="F33" s="90"/>
      <c r="G33" s="145">
        <f>G32*28%</f>
        <v>0</v>
      </c>
      <c r="H33" s="90"/>
      <c r="I33" s="90"/>
    </row>
    <row r="34" spans="1:9" ht="16.5" customHeight="1">
      <c r="A34" s="90"/>
      <c r="B34" s="934"/>
      <c r="C34" s="90"/>
      <c r="D34" s="90"/>
      <c r="E34" s="458" t="s">
        <v>79</v>
      </c>
      <c r="F34" s="145">
        <f>IF(F30&gt;G30,F30-G30,0)</f>
        <v>0</v>
      </c>
      <c r="G34" s="90"/>
      <c r="H34" s="90"/>
      <c r="I34" s="90"/>
    </row>
    <row r="35" spans="1:9" ht="16.5" customHeight="1">
      <c r="A35" s="90"/>
      <c r="B35" s="934" t="s">
        <v>340</v>
      </c>
      <c r="C35" s="90"/>
      <c r="D35" s="90"/>
      <c r="E35" s="458" t="s">
        <v>80</v>
      </c>
      <c r="F35" s="145">
        <f>F34*28%</f>
        <v>0</v>
      </c>
      <c r="G35" s="90"/>
      <c r="H35" s="90"/>
      <c r="I35" s="90"/>
    </row>
    <row r="36" spans="1:9" ht="16.5" customHeight="1">
      <c r="A36" s="90"/>
      <c r="B36" s="90"/>
      <c r="C36" s="90"/>
      <c r="D36" s="90"/>
      <c r="E36" s="458" t="s">
        <v>81</v>
      </c>
      <c r="F36" s="174"/>
      <c r="G36" s="90"/>
      <c r="H36" s="90"/>
      <c r="I36" s="90"/>
    </row>
    <row r="37" spans="1:9" ht="16.5" customHeight="1">
      <c r="A37" s="90"/>
      <c r="B37" s="90"/>
      <c r="C37" s="90"/>
      <c r="D37" s="90"/>
      <c r="E37" s="934" t="s">
        <v>82</v>
      </c>
      <c r="F37" s="145">
        <f>F35-F36</f>
        <v>0</v>
      </c>
      <c r="G37" s="90"/>
      <c r="H37" s="90"/>
      <c r="I37" s="90"/>
    </row>
    <row r="38" spans="1:9" ht="18" customHeight="1">
      <c r="A38" s="90"/>
      <c r="B38" s="90"/>
      <c r="C38" s="90"/>
      <c r="D38" s="90"/>
      <c r="E38" s="90"/>
      <c r="F38" s="90"/>
      <c r="G38" s="90"/>
      <c r="H38" s="90"/>
      <c r="I38" s="90"/>
    </row>
    <row r="39" spans="1:9" ht="18" customHeight="1">
      <c r="A39" s="90"/>
      <c r="B39" s="90"/>
      <c r="C39" s="90"/>
      <c r="D39" s="90"/>
      <c r="E39" s="90"/>
      <c r="F39" s="90"/>
      <c r="G39" s="90"/>
      <c r="H39" s="90"/>
      <c r="I39" s="90"/>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28">
    <mergeCell ref="B30:C30"/>
    <mergeCell ref="B25:C25"/>
    <mergeCell ref="B26:C26"/>
    <mergeCell ref="D26:D29"/>
    <mergeCell ref="B21:C21"/>
    <mergeCell ref="B22:C22"/>
    <mergeCell ref="G26:G29"/>
    <mergeCell ref="B27:C27"/>
    <mergeCell ref="B28:C28"/>
    <mergeCell ref="B29:C29"/>
    <mergeCell ref="B23:C23"/>
    <mergeCell ref="B24:C24"/>
    <mergeCell ref="B17:C17"/>
    <mergeCell ref="B18:C18"/>
    <mergeCell ref="B19:C19"/>
    <mergeCell ref="B20:C20"/>
    <mergeCell ref="B12:C12"/>
    <mergeCell ref="B14:C14"/>
    <mergeCell ref="B15:C15"/>
    <mergeCell ref="B16:C16"/>
    <mergeCell ref="B2:E3"/>
    <mergeCell ref="B4:E5"/>
    <mergeCell ref="B7:G7"/>
    <mergeCell ref="B9:C11"/>
    <mergeCell ref="D9:D11"/>
    <mergeCell ref="E9:E11"/>
    <mergeCell ref="F9:F11"/>
    <mergeCell ref="G9:G11"/>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G54"/>
  <sheetViews>
    <sheetView showGridLines="0" zoomScale="75" zoomScaleNormal="75" zoomScalePageLayoutView="0" workbookViewId="0" topLeftCell="A1">
      <selection activeCell="A1" sqref="A1"/>
    </sheetView>
  </sheetViews>
  <sheetFormatPr defaultColWidth="9.140625" defaultRowHeight="15.75" customHeight="1"/>
  <cols>
    <col min="1" max="1" width="2.28125" style="23" customWidth="1"/>
    <col min="2" max="2" width="5.57421875" style="23" customWidth="1"/>
    <col min="3" max="3" width="41.7109375" style="23" customWidth="1"/>
    <col min="4" max="4" width="16.00390625" style="23" customWidth="1"/>
    <col min="5" max="5" width="17.00390625" style="23" customWidth="1"/>
    <col min="6" max="6" width="19.8515625" style="23" customWidth="1"/>
    <col min="7" max="7" width="2.7109375" style="23" customWidth="1"/>
    <col min="8" max="16384" width="9.140625" style="23" customWidth="1"/>
  </cols>
  <sheetData>
    <row r="1" spans="1:7" ht="15.75" customHeight="1">
      <c r="A1" s="90"/>
      <c r="B1" s="90"/>
      <c r="C1" s="90"/>
      <c r="D1" s="90"/>
      <c r="E1" s="90"/>
      <c r="F1" s="135"/>
      <c r="G1" s="90"/>
    </row>
    <row r="2" spans="1:7" ht="27.75" customHeight="1">
      <c r="A2" s="90"/>
      <c r="B2" s="1491" t="s">
        <v>935</v>
      </c>
      <c r="C2" s="1491"/>
      <c r="D2" s="1491"/>
      <c r="E2" s="546" t="s">
        <v>287</v>
      </c>
      <c r="F2" s="257"/>
      <c r="G2" s="90"/>
    </row>
    <row r="3" spans="1:7" ht="22.5" customHeight="1">
      <c r="A3" s="90"/>
      <c r="B3" s="1491"/>
      <c r="C3" s="1491"/>
      <c r="D3" s="1491"/>
      <c r="E3" s="547" t="s">
        <v>130</v>
      </c>
      <c r="F3" s="85"/>
      <c r="G3" s="90"/>
    </row>
    <row r="4" spans="1:7" ht="18" customHeight="1">
      <c r="A4" s="90"/>
      <c r="B4" s="1472" t="s">
        <v>271</v>
      </c>
      <c r="C4" s="1472"/>
      <c r="D4" s="1472"/>
      <c r="E4" s="547" t="s">
        <v>289</v>
      </c>
      <c r="F4" s="122">
        <v>1</v>
      </c>
      <c r="G4" s="90"/>
    </row>
    <row r="5" spans="1:7" ht="16.5" customHeight="1">
      <c r="A5" s="90"/>
      <c r="B5" s="1472"/>
      <c r="C5" s="1472"/>
      <c r="D5" s="1472"/>
      <c r="E5" s="229" t="s">
        <v>917</v>
      </c>
      <c r="F5" s="123">
        <f ca="1">TODAY()</f>
        <v>42394</v>
      </c>
      <c r="G5" s="90"/>
    </row>
    <row r="6" spans="1:7" ht="16.5" customHeight="1">
      <c r="A6" s="90"/>
      <c r="B6" s="344"/>
      <c r="C6" s="344"/>
      <c r="D6" s="89"/>
      <c r="E6" s="89"/>
      <c r="F6" s="517"/>
      <c r="G6" s="90"/>
    </row>
    <row r="7" spans="1:7" ht="36" customHeight="1">
      <c r="A7" s="90"/>
      <c r="B7" s="1492" t="s">
        <v>172</v>
      </c>
      <c r="C7" s="1493"/>
      <c r="D7" s="1493"/>
      <c r="E7" s="1493"/>
      <c r="F7" s="1493"/>
      <c r="G7" s="90"/>
    </row>
    <row r="8" spans="1:7" ht="15.75" customHeight="1">
      <c r="A8" s="90"/>
      <c r="B8" s="548" t="s">
        <v>616</v>
      </c>
      <c r="C8" s="109"/>
      <c r="D8" s="109"/>
      <c r="E8" s="109"/>
      <c r="F8" s="109"/>
      <c r="G8" s="90"/>
    </row>
    <row r="9" spans="1:7" ht="15.75" customHeight="1">
      <c r="A9" s="90"/>
      <c r="B9" s="1494" t="s">
        <v>607</v>
      </c>
      <c r="C9" s="1495"/>
      <c r="D9" s="1488" t="s">
        <v>173</v>
      </c>
      <c r="E9" s="1488" t="s">
        <v>174</v>
      </c>
      <c r="F9" s="1500" t="s">
        <v>175</v>
      </c>
      <c r="G9" s="90"/>
    </row>
    <row r="10" spans="1:7" ht="15.75" customHeight="1">
      <c r="A10" s="90"/>
      <c r="B10" s="1496"/>
      <c r="C10" s="1497"/>
      <c r="D10" s="1489"/>
      <c r="E10" s="1489"/>
      <c r="F10" s="1501"/>
      <c r="G10" s="90"/>
    </row>
    <row r="11" spans="1:7" s="26" customFormat="1" ht="15.75" customHeight="1">
      <c r="A11" s="270"/>
      <c r="B11" s="1498"/>
      <c r="C11" s="1499"/>
      <c r="D11" s="1490"/>
      <c r="E11" s="1490"/>
      <c r="F11" s="1502"/>
      <c r="G11" s="270"/>
    </row>
    <row r="12" spans="1:7" ht="15.75" customHeight="1">
      <c r="A12" s="90"/>
      <c r="B12" s="1486" t="s">
        <v>617</v>
      </c>
      <c r="C12" s="1487"/>
      <c r="D12" s="79"/>
      <c r="E12" s="79"/>
      <c r="F12" s="151"/>
      <c r="G12" s="90"/>
    </row>
    <row r="13" spans="1:7" ht="15.75" customHeight="1">
      <c r="A13" s="90"/>
      <c r="B13" s="1482"/>
      <c r="C13" s="1362"/>
      <c r="D13" s="81"/>
      <c r="E13" s="81"/>
      <c r="F13" s="116"/>
      <c r="G13" s="90"/>
    </row>
    <row r="14" spans="1:7" ht="15.75" customHeight="1">
      <c r="A14" s="90"/>
      <c r="B14" s="1482"/>
      <c r="C14" s="1362"/>
      <c r="D14" s="81"/>
      <c r="E14" s="81"/>
      <c r="F14" s="116"/>
      <c r="G14" s="90"/>
    </row>
    <row r="15" spans="1:7" ht="15.75" customHeight="1">
      <c r="A15" s="90"/>
      <c r="B15" s="1482"/>
      <c r="C15" s="1362"/>
      <c r="D15" s="81"/>
      <c r="E15" s="81"/>
      <c r="F15" s="116"/>
      <c r="G15" s="90"/>
    </row>
    <row r="16" spans="1:7" ht="15.75" customHeight="1">
      <c r="A16" s="90"/>
      <c r="B16" s="1482"/>
      <c r="C16" s="1362"/>
      <c r="D16" s="81"/>
      <c r="E16" s="81"/>
      <c r="F16" s="116"/>
      <c r="G16" s="90"/>
    </row>
    <row r="17" spans="1:7" ht="15.75" customHeight="1">
      <c r="A17" s="90"/>
      <c r="B17" s="1482"/>
      <c r="C17" s="1362"/>
      <c r="D17" s="81"/>
      <c r="E17" s="81"/>
      <c r="F17" s="116"/>
      <c r="G17" s="90"/>
    </row>
    <row r="18" spans="1:7" ht="15.75" customHeight="1">
      <c r="A18" s="90"/>
      <c r="B18" s="1482"/>
      <c r="C18" s="1362"/>
      <c r="D18" s="81"/>
      <c r="E18" s="81"/>
      <c r="F18" s="116"/>
      <c r="G18" s="90"/>
    </row>
    <row r="19" spans="1:7" ht="15.75" customHeight="1">
      <c r="A19" s="90"/>
      <c r="B19" s="1482"/>
      <c r="C19" s="1362"/>
      <c r="D19" s="81"/>
      <c r="E19" s="81"/>
      <c r="F19" s="116"/>
      <c r="G19" s="90"/>
    </row>
    <row r="20" spans="1:7" ht="15.75" customHeight="1">
      <c r="A20" s="90"/>
      <c r="B20" s="1482"/>
      <c r="C20" s="1362"/>
      <c r="D20" s="81"/>
      <c r="E20" s="81"/>
      <c r="F20" s="116"/>
      <c r="G20" s="90"/>
    </row>
    <row r="21" spans="1:7" ht="15.75" customHeight="1">
      <c r="A21" s="90"/>
      <c r="B21" s="1482"/>
      <c r="C21" s="1362"/>
      <c r="D21" s="81"/>
      <c r="E21" s="81"/>
      <c r="F21" s="116"/>
      <c r="G21" s="90"/>
    </row>
    <row r="22" spans="1:7" ht="15.75" customHeight="1">
      <c r="A22" s="90"/>
      <c r="B22" s="1482"/>
      <c r="C22" s="1362"/>
      <c r="D22" s="81"/>
      <c r="E22" s="81"/>
      <c r="F22" s="116"/>
      <c r="G22" s="90"/>
    </row>
    <row r="23" spans="1:7" ht="15.75" customHeight="1">
      <c r="A23" s="90"/>
      <c r="B23" s="1482"/>
      <c r="C23" s="1362"/>
      <c r="D23" s="81"/>
      <c r="E23" s="81"/>
      <c r="F23" s="116"/>
      <c r="G23" s="90"/>
    </row>
    <row r="24" spans="1:7" ht="15.75" customHeight="1">
      <c r="A24" s="90"/>
      <c r="B24" s="1482"/>
      <c r="C24" s="1362"/>
      <c r="D24" s="81"/>
      <c r="E24" s="81"/>
      <c r="F24" s="116"/>
      <c r="G24" s="90"/>
    </row>
    <row r="25" spans="1:7" ht="15.75" customHeight="1">
      <c r="A25" s="90"/>
      <c r="B25" s="1484" t="s">
        <v>618</v>
      </c>
      <c r="C25" s="1485"/>
      <c r="D25" s="81"/>
      <c r="E25" s="81"/>
      <c r="F25" s="116"/>
      <c r="G25" s="90"/>
    </row>
    <row r="26" spans="1:7" ht="15.75" customHeight="1">
      <c r="A26" s="90"/>
      <c r="B26" s="1482"/>
      <c r="C26" s="1362"/>
      <c r="D26" s="81"/>
      <c r="E26" s="81"/>
      <c r="F26" s="116"/>
      <c r="G26" s="90"/>
    </row>
    <row r="27" spans="1:7" ht="15.75" customHeight="1">
      <c r="A27" s="90"/>
      <c r="B27" s="1482"/>
      <c r="C27" s="1362"/>
      <c r="D27" s="81"/>
      <c r="E27" s="81"/>
      <c r="F27" s="116"/>
      <c r="G27" s="90"/>
    </row>
    <row r="28" spans="1:7" ht="15.75" customHeight="1">
      <c r="A28" s="90"/>
      <c r="B28" s="1482"/>
      <c r="C28" s="1362"/>
      <c r="D28" s="81"/>
      <c r="E28" s="81"/>
      <c r="F28" s="116"/>
      <c r="G28" s="90"/>
    </row>
    <row r="29" spans="1:7" ht="15.75" customHeight="1">
      <c r="A29" s="90"/>
      <c r="B29" s="1482"/>
      <c r="C29" s="1362"/>
      <c r="D29" s="81"/>
      <c r="E29" s="81"/>
      <c r="F29" s="116"/>
      <c r="G29" s="90"/>
    </row>
    <row r="30" spans="1:7" ht="15.75" customHeight="1">
      <c r="A30" s="90"/>
      <c r="B30" s="1482"/>
      <c r="C30" s="1362"/>
      <c r="D30" s="81"/>
      <c r="E30" s="81"/>
      <c r="F30" s="116"/>
      <c r="G30" s="90"/>
    </row>
    <row r="31" spans="1:7" ht="15.75" customHeight="1">
      <c r="A31" s="90"/>
      <c r="B31" s="1482"/>
      <c r="C31" s="1362"/>
      <c r="D31" s="81"/>
      <c r="E31" s="81"/>
      <c r="F31" s="116"/>
      <c r="G31" s="90"/>
    </row>
    <row r="32" spans="1:7" ht="15.75" customHeight="1">
      <c r="A32" s="90"/>
      <c r="B32" s="1482"/>
      <c r="C32" s="1362"/>
      <c r="D32" s="81"/>
      <c r="E32" s="81"/>
      <c r="F32" s="116"/>
      <c r="G32" s="90"/>
    </row>
    <row r="33" spans="1:7" ht="15.75" customHeight="1">
      <c r="A33" s="90"/>
      <c r="B33" s="1482"/>
      <c r="C33" s="1362"/>
      <c r="D33" s="81"/>
      <c r="E33" s="81"/>
      <c r="F33" s="116"/>
      <c r="G33" s="90"/>
    </row>
    <row r="34" spans="1:7" ht="15.75" customHeight="1">
      <c r="A34" s="90"/>
      <c r="B34" s="1482"/>
      <c r="C34" s="1362"/>
      <c r="D34" s="81"/>
      <c r="E34" s="81"/>
      <c r="F34" s="116"/>
      <c r="G34" s="90"/>
    </row>
    <row r="35" spans="1:7" ht="15.75" customHeight="1">
      <c r="A35" s="90"/>
      <c r="B35" s="1482"/>
      <c r="C35" s="1362"/>
      <c r="D35" s="81"/>
      <c r="E35" s="81"/>
      <c r="F35" s="116"/>
      <c r="G35" s="90"/>
    </row>
    <row r="36" spans="1:7" ht="15.75" customHeight="1">
      <c r="A36" s="90"/>
      <c r="B36" s="1482"/>
      <c r="C36" s="1362"/>
      <c r="D36" s="81"/>
      <c r="E36" s="81"/>
      <c r="F36" s="116"/>
      <c r="G36" s="90"/>
    </row>
    <row r="37" spans="1:7" ht="15.75" customHeight="1">
      <c r="A37" s="90"/>
      <c r="B37" s="1483"/>
      <c r="C37" s="1361"/>
      <c r="D37" s="81"/>
      <c r="E37" s="81"/>
      <c r="F37" s="116"/>
      <c r="G37" s="90"/>
    </row>
    <row r="38" spans="1:7" ht="15.75" customHeight="1">
      <c r="A38" s="90"/>
      <c r="B38" s="118"/>
      <c r="C38" s="410" t="s">
        <v>300</v>
      </c>
      <c r="D38" s="372">
        <f>SUM(D12:D37)</f>
        <v>0</v>
      </c>
      <c r="E38" s="133">
        <f>SUM(E12:E37)</f>
        <v>0</v>
      </c>
      <c r="F38" s="82">
        <f>SUM(F12:F37)</f>
        <v>0</v>
      </c>
      <c r="G38" s="90"/>
    </row>
    <row r="39" spans="1:7" ht="15.75" customHeight="1">
      <c r="A39" s="90"/>
      <c r="B39" s="89"/>
      <c r="C39" s="549" t="s">
        <v>158</v>
      </c>
      <c r="D39" s="169"/>
      <c r="E39" s="81"/>
      <c r="F39" s="116"/>
      <c r="G39" s="90"/>
    </row>
    <row r="40" spans="1:7" ht="15.75" customHeight="1">
      <c r="A40" s="90"/>
      <c r="B40" s="89"/>
      <c r="C40" s="549" t="s">
        <v>619</v>
      </c>
      <c r="D40" s="550">
        <f>D38-D39</f>
        <v>0</v>
      </c>
      <c r="E40" s="142">
        <f>E38-E39</f>
        <v>0</v>
      </c>
      <c r="F40" s="172">
        <f>F38-F39</f>
        <v>0</v>
      </c>
      <c r="G40" s="90"/>
    </row>
    <row r="41" spans="1:7" ht="15.75" customHeight="1">
      <c r="A41" s="90"/>
      <c r="B41" s="242"/>
      <c r="C41" s="242"/>
      <c r="D41" s="242"/>
      <c r="E41" s="242"/>
      <c r="F41" s="242"/>
      <c r="G41" s="90"/>
    </row>
    <row r="42" spans="1:7" ht="15.75" customHeight="1">
      <c r="A42" s="90"/>
      <c r="B42" s="326"/>
      <c r="C42" s="326"/>
      <c r="D42" s="326"/>
      <c r="E42" s="326"/>
      <c r="F42" s="326"/>
      <c r="G42" s="90"/>
    </row>
    <row r="43" spans="1:7" ht="15.75" customHeight="1">
      <c r="A43" s="90"/>
      <c r="B43" s="326"/>
      <c r="C43" s="326"/>
      <c r="D43" s="326"/>
      <c r="E43" s="326"/>
      <c r="F43" s="326"/>
      <c r="G43" s="90"/>
    </row>
    <row r="44" spans="1:7" ht="15.75" customHeight="1">
      <c r="A44" s="90"/>
      <c r="B44" s="326"/>
      <c r="C44" s="326"/>
      <c r="D44" s="326"/>
      <c r="E44" s="326"/>
      <c r="F44" s="326"/>
      <c r="G44" s="90"/>
    </row>
    <row r="45" spans="1:7" ht="15.75" customHeight="1">
      <c r="A45" s="90"/>
      <c r="B45" s="326"/>
      <c r="C45" s="326"/>
      <c r="D45" s="326"/>
      <c r="E45" s="326"/>
      <c r="F45" s="326"/>
      <c r="G45" s="90"/>
    </row>
    <row r="46" spans="1:5" ht="15.75" customHeight="1">
      <c r="A46" s="18"/>
      <c r="B46" s="18"/>
      <c r="C46" s="18"/>
      <c r="D46" s="18"/>
      <c r="E46" s="18"/>
    </row>
    <row r="47" spans="1:5" ht="15.75" customHeight="1">
      <c r="A47" s="18"/>
      <c r="B47" s="18"/>
      <c r="C47" s="18"/>
      <c r="D47" s="18"/>
      <c r="E47" s="18"/>
    </row>
    <row r="48" spans="1:5" ht="15.75" customHeight="1">
      <c r="A48" s="18"/>
      <c r="B48" s="18"/>
      <c r="C48" s="18"/>
      <c r="D48" s="18"/>
      <c r="E48" s="18"/>
    </row>
    <row r="49" spans="1:5" ht="15.75" customHeight="1">
      <c r="A49" s="18"/>
      <c r="B49" s="18"/>
      <c r="C49" s="18"/>
      <c r="D49" s="18"/>
      <c r="E49" s="18"/>
    </row>
    <row r="50" spans="1:5" ht="15.75" customHeight="1">
      <c r="A50" s="18"/>
      <c r="B50" s="18"/>
      <c r="C50" s="18"/>
      <c r="D50" s="18"/>
      <c r="E50" s="18"/>
    </row>
    <row r="51" spans="1:5" ht="15.75" customHeight="1">
      <c r="A51" s="18"/>
      <c r="B51" s="18"/>
      <c r="C51" s="18"/>
      <c r="D51" s="18"/>
      <c r="E51" s="18"/>
    </row>
    <row r="52" spans="1:5" ht="15.75" customHeight="1">
      <c r="A52" s="18"/>
      <c r="B52" s="18"/>
      <c r="C52" s="18"/>
      <c r="D52" s="18"/>
      <c r="E52" s="18"/>
    </row>
    <row r="53" spans="1:5" ht="15.75" customHeight="1">
      <c r="A53" s="18"/>
      <c r="B53" s="18"/>
      <c r="C53" s="18"/>
      <c r="D53" s="18"/>
      <c r="E53" s="18"/>
    </row>
    <row r="54" spans="1:5" ht="15.75" customHeight="1">
      <c r="A54" s="18"/>
      <c r="B54" s="18"/>
      <c r="C54" s="18"/>
      <c r="D54" s="18"/>
      <c r="E54" s="18"/>
    </row>
  </sheetData>
  <sheetProtection/>
  <mergeCells count="33">
    <mergeCell ref="D9:D11"/>
    <mergeCell ref="E9:E11"/>
    <mergeCell ref="B2:D3"/>
    <mergeCell ref="B4:D5"/>
    <mergeCell ref="B7:F7"/>
    <mergeCell ref="B9:C11"/>
    <mergeCell ref="F9:F11"/>
    <mergeCell ref="B16:C16"/>
    <mergeCell ref="B17:C17"/>
    <mergeCell ref="B18:C18"/>
    <mergeCell ref="B19:C19"/>
    <mergeCell ref="B12:C12"/>
    <mergeCell ref="B13:C13"/>
    <mergeCell ref="B14:C14"/>
    <mergeCell ref="B15:C15"/>
    <mergeCell ref="B24:C24"/>
    <mergeCell ref="B25:C25"/>
    <mergeCell ref="B26:C26"/>
    <mergeCell ref="B27:C27"/>
    <mergeCell ref="B20:C20"/>
    <mergeCell ref="B21:C21"/>
    <mergeCell ref="B22:C22"/>
    <mergeCell ref="B23:C23"/>
    <mergeCell ref="B28:C28"/>
    <mergeCell ref="B29:C29"/>
    <mergeCell ref="B36:C36"/>
    <mergeCell ref="B37:C37"/>
    <mergeCell ref="B30:C30"/>
    <mergeCell ref="B31:C31"/>
    <mergeCell ref="B32:C32"/>
    <mergeCell ref="B33:C33"/>
    <mergeCell ref="B34:C34"/>
    <mergeCell ref="B35:C35"/>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6" r:id="rId1"/>
</worksheet>
</file>

<file path=xl/worksheets/sheet80.xml><?xml version="1.0" encoding="utf-8"?>
<worksheet xmlns="http://schemas.openxmlformats.org/spreadsheetml/2006/main" xmlns:r="http://schemas.openxmlformats.org/officeDocument/2006/relationships">
  <dimension ref="A1:I27"/>
  <sheetViews>
    <sheetView showGridLines="0" zoomScalePageLayoutView="0" workbookViewId="0" topLeftCell="A13">
      <selection activeCell="G13" sqref="G13"/>
    </sheetView>
  </sheetViews>
  <sheetFormatPr defaultColWidth="9.140625" defaultRowHeight="12.75"/>
  <cols>
    <col min="1" max="1" width="2.28125" style="23" customWidth="1"/>
    <col min="2" max="3" width="9.140625" style="23" customWidth="1"/>
    <col min="4" max="4" width="26.8515625" style="23" customWidth="1"/>
    <col min="5" max="5" width="11.28125" style="23" customWidth="1"/>
    <col min="6" max="6" width="9.00390625" style="23" customWidth="1"/>
    <col min="7" max="7" width="8.8515625" style="23" customWidth="1"/>
    <col min="8" max="8" width="12.7109375" style="23" customWidth="1"/>
    <col min="9" max="16384" width="9.140625" style="23" customWidth="1"/>
  </cols>
  <sheetData>
    <row r="1" spans="1:9" ht="15">
      <c r="A1" s="90"/>
      <c r="B1" s="89"/>
      <c r="C1" s="89"/>
      <c r="D1" s="89"/>
      <c r="E1" s="89"/>
      <c r="F1" s="89"/>
      <c r="G1" s="90"/>
      <c r="H1" s="90"/>
      <c r="I1" s="90"/>
    </row>
    <row r="2" spans="1:9" ht="21" customHeight="1">
      <c r="A2" s="90"/>
      <c r="B2" s="1379" t="s">
        <v>1026</v>
      </c>
      <c r="C2" s="1379"/>
      <c r="D2" s="1379"/>
      <c r="E2" s="1910" t="s">
        <v>287</v>
      </c>
      <c r="F2" s="1911"/>
      <c r="G2" s="1975"/>
      <c r="H2" s="1976"/>
      <c r="I2" s="90"/>
    </row>
    <row r="3" spans="1:9" ht="15">
      <c r="A3" s="90"/>
      <c r="B3" s="1379"/>
      <c r="C3" s="1379"/>
      <c r="D3" s="1379"/>
      <c r="E3" s="1668" t="s">
        <v>130</v>
      </c>
      <c r="F3" s="1409"/>
      <c r="G3" s="1977"/>
      <c r="H3" s="1978"/>
      <c r="I3" s="90"/>
    </row>
    <row r="4" spans="1:9" ht="15">
      <c r="A4" s="90"/>
      <c r="B4" s="1472" t="s">
        <v>87</v>
      </c>
      <c r="C4" s="1472"/>
      <c r="D4" s="1472"/>
      <c r="E4" s="1668" t="s">
        <v>289</v>
      </c>
      <c r="F4" s="1409"/>
      <c r="G4" s="1412">
        <v>1</v>
      </c>
      <c r="H4" s="1413"/>
      <c r="I4" s="90"/>
    </row>
    <row r="5" spans="1:9" ht="15">
      <c r="A5" s="90"/>
      <c r="B5" s="1472"/>
      <c r="C5" s="1472"/>
      <c r="D5" s="1472"/>
      <c r="E5" s="1474" t="s">
        <v>917</v>
      </c>
      <c r="F5" s="1475"/>
      <c r="G5" s="1414">
        <f ca="1">TODAY()</f>
        <v>42394</v>
      </c>
      <c r="H5" s="1415"/>
      <c r="I5" s="90"/>
    </row>
    <row r="6" spans="1:9" ht="15">
      <c r="A6" s="90"/>
      <c r="B6" s="344"/>
      <c r="C6" s="89"/>
      <c r="D6" s="89"/>
      <c r="E6" s="89"/>
      <c r="F6" s="517"/>
      <c r="G6" s="90"/>
      <c r="H6" s="90"/>
      <c r="I6" s="90"/>
    </row>
    <row r="7" spans="1:9" ht="33.75" customHeight="1">
      <c r="A7" s="90"/>
      <c r="B7" s="1416" t="s">
        <v>1239</v>
      </c>
      <c r="C7" s="1416"/>
      <c r="D7" s="1416"/>
      <c r="E7" s="1416"/>
      <c r="F7" s="1416"/>
      <c r="G7" s="1416"/>
      <c r="H7" s="1416"/>
      <c r="I7" s="90"/>
    </row>
    <row r="8" spans="1:9" ht="15">
      <c r="A8" s="90"/>
      <c r="B8" s="636"/>
      <c r="C8" s="89"/>
      <c r="D8" s="89"/>
      <c r="E8" s="89"/>
      <c r="F8" s="89"/>
      <c r="G8" s="89"/>
      <c r="H8" s="89"/>
      <c r="I8" s="90"/>
    </row>
    <row r="9" spans="1:9" ht="15">
      <c r="A9" s="90"/>
      <c r="B9" s="89"/>
      <c r="C9" s="89" t="s">
        <v>88</v>
      </c>
      <c r="D9" s="89"/>
      <c r="E9" s="400"/>
      <c r="F9" s="89"/>
      <c r="G9" s="89"/>
      <c r="H9" s="89"/>
      <c r="I9" s="90"/>
    </row>
    <row r="10" spans="1:9" ht="15">
      <c r="A10" s="90"/>
      <c r="B10" s="89"/>
      <c r="C10" s="89" t="s">
        <v>89</v>
      </c>
      <c r="D10" s="89"/>
      <c r="E10" s="400"/>
      <c r="F10" s="89"/>
      <c r="G10" s="89"/>
      <c r="H10" s="89"/>
      <c r="I10" s="90"/>
    </row>
    <row r="11" spans="1:9" ht="15">
      <c r="A11" s="90"/>
      <c r="B11" s="89"/>
      <c r="C11" s="89" t="s">
        <v>90</v>
      </c>
      <c r="D11" s="89"/>
      <c r="E11" s="742">
        <f>SUM(E9:E10)</f>
        <v>0</v>
      </c>
      <c r="F11" s="89"/>
      <c r="G11" s="89"/>
      <c r="H11" s="89"/>
      <c r="I11" s="90"/>
    </row>
    <row r="12" spans="1:9" ht="15">
      <c r="A12" s="90"/>
      <c r="B12" s="89"/>
      <c r="C12" s="89"/>
      <c r="D12" s="89"/>
      <c r="E12" s="400"/>
      <c r="F12" s="89"/>
      <c r="G12" s="89"/>
      <c r="H12" s="89"/>
      <c r="I12" s="90"/>
    </row>
    <row r="13" spans="1:9" ht="15">
      <c r="A13" s="90"/>
      <c r="B13" s="89"/>
      <c r="C13" s="89" t="s">
        <v>1240</v>
      </c>
      <c r="D13" s="89"/>
      <c r="E13" s="742">
        <f>(0.27*E11)</f>
        <v>0</v>
      </c>
      <c r="F13" s="89"/>
      <c r="G13" s="89"/>
      <c r="H13" s="89"/>
      <c r="I13" s="90"/>
    </row>
    <row r="14" spans="1:9" ht="15">
      <c r="A14" s="90"/>
      <c r="B14" s="89"/>
      <c r="C14" s="89" t="s">
        <v>91</v>
      </c>
      <c r="D14" s="89"/>
      <c r="E14" s="400"/>
      <c r="F14" s="89"/>
      <c r="G14" s="89"/>
      <c r="H14" s="89"/>
      <c r="I14" s="90"/>
    </row>
    <row r="15" spans="1:9" ht="15">
      <c r="A15" s="90"/>
      <c r="B15" s="89"/>
      <c r="C15" s="89" t="s">
        <v>92</v>
      </c>
      <c r="D15" s="89"/>
      <c r="E15" s="742">
        <f>E13-E14</f>
        <v>0</v>
      </c>
      <c r="F15" s="89"/>
      <c r="G15" s="89"/>
      <c r="H15" s="89"/>
      <c r="I15" s="90"/>
    </row>
    <row r="16" spans="1:9" ht="15">
      <c r="A16" s="90"/>
      <c r="B16" s="89"/>
      <c r="C16" s="105"/>
      <c r="D16" s="89"/>
      <c r="E16" s="400"/>
      <c r="F16" s="89"/>
      <c r="G16" s="89"/>
      <c r="H16" s="89"/>
      <c r="I16" s="90"/>
    </row>
    <row r="17" spans="1:9" ht="15">
      <c r="A17" s="90"/>
      <c r="B17" s="89"/>
      <c r="C17" s="951" t="s">
        <v>93</v>
      </c>
      <c r="D17" s="89"/>
      <c r="E17" s="400"/>
      <c r="F17" s="89"/>
      <c r="G17" s="89"/>
      <c r="H17" s="89"/>
      <c r="I17" s="90"/>
    </row>
    <row r="18" spans="1:9" ht="15">
      <c r="A18" s="90"/>
      <c r="B18" s="89"/>
      <c r="C18" s="89" t="s">
        <v>94</v>
      </c>
      <c r="D18" s="89"/>
      <c r="E18" s="400"/>
      <c r="F18" s="89"/>
      <c r="G18" s="89"/>
      <c r="H18" s="89"/>
      <c r="I18" s="90"/>
    </row>
    <row r="19" spans="1:9" ht="15">
      <c r="A19" s="90"/>
      <c r="B19" s="89"/>
      <c r="C19" s="89" t="s">
        <v>95</v>
      </c>
      <c r="D19" s="89"/>
      <c r="E19" s="400"/>
      <c r="F19" s="89"/>
      <c r="G19" s="89"/>
      <c r="H19" s="89"/>
      <c r="I19" s="90"/>
    </row>
    <row r="20" spans="1:9" ht="15">
      <c r="A20" s="90"/>
      <c r="B20" s="89"/>
      <c r="C20" s="89" t="s">
        <v>96</v>
      </c>
      <c r="D20" s="89"/>
      <c r="E20" s="400"/>
      <c r="F20" s="89"/>
      <c r="G20" s="89"/>
      <c r="H20" s="89"/>
      <c r="I20" s="90"/>
    </row>
    <row r="21" spans="1:9" ht="15">
      <c r="A21" s="90"/>
      <c r="B21" s="89"/>
      <c r="C21" s="89" t="s">
        <v>97</v>
      </c>
      <c r="D21" s="89"/>
      <c r="E21" s="742">
        <f>SUM(E18:E20)</f>
        <v>0</v>
      </c>
      <c r="F21" s="89"/>
      <c r="G21" s="89"/>
      <c r="H21" s="89"/>
      <c r="I21" s="90"/>
    </row>
    <row r="22" spans="1:9" ht="15">
      <c r="A22" s="90"/>
      <c r="B22" s="89"/>
      <c r="C22" s="89"/>
      <c r="D22" s="89"/>
      <c r="E22" s="89"/>
      <c r="F22" s="89"/>
      <c r="G22" s="89"/>
      <c r="H22" s="89"/>
      <c r="I22" s="90"/>
    </row>
    <row r="23" spans="1:9" ht="31.5" customHeight="1">
      <c r="A23" s="90"/>
      <c r="B23" s="1416" t="s">
        <v>98</v>
      </c>
      <c r="C23" s="1416"/>
      <c r="D23" s="1416"/>
      <c r="E23" s="1416"/>
      <c r="F23" s="1416"/>
      <c r="G23" s="1416"/>
      <c r="H23" s="1416"/>
      <c r="I23" s="90"/>
    </row>
    <row r="24" spans="1:9" ht="30" customHeight="1">
      <c r="A24" s="90"/>
      <c r="B24" s="1416" t="s">
        <v>99</v>
      </c>
      <c r="C24" s="1416"/>
      <c r="D24" s="1416"/>
      <c r="E24" s="1416"/>
      <c r="F24" s="1416"/>
      <c r="G24" s="1416"/>
      <c r="H24" s="1416"/>
      <c r="I24" s="90"/>
    </row>
    <row r="25" spans="1:9" ht="15">
      <c r="A25" s="90"/>
      <c r="B25" s="90"/>
      <c r="C25" s="90"/>
      <c r="D25" s="90"/>
      <c r="E25" s="90"/>
      <c r="F25" s="90"/>
      <c r="G25" s="90"/>
      <c r="H25" s="90"/>
      <c r="I25" s="90"/>
    </row>
    <row r="26" spans="1:9" ht="15">
      <c r="A26" s="90"/>
      <c r="B26" s="90"/>
      <c r="C26" s="90"/>
      <c r="D26" s="90"/>
      <c r="E26" s="90"/>
      <c r="F26" s="90"/>
      <c r="G26" s="90"/>
      <c r="H26" s="90"/>
      <c r="I26" s="90"/>
    </row>
    <row r="27" spans="1:9" ht="15">
      <c r="A27" s="90"/>
      <c r="B27" s="90"/>
      <c r="C27" s="90"/>
      <c r="D27" s="90"/>
      <c r="E27" s="90"/>
      <c r="F27" s="90"/>
      <c r="G27" s="90"/>
      <c r="H27" s="90"/>
      <c r="I27" s="90"/>
    </row>
  </sheetData>
  <sheetProtection/>
  <mergeCells count="13">
    <mergeCell ref="B7:H7"/>
    <mergeCell ref="B23:H23"/>
    <mergeCell ref="B24:H24"/>
    <mergeCell ref="B4:D5"/>
    <mergeCell ref="E4:F4"/>
    <mergeCell ref="G4:H4"/>
    <mergeCell ref="E5:F5"/>
    <mergeCell ref="B2:D3"/>
    <mergeCell ref="E2:F2"/>
    <mergeCell ref="G2:H2"/>
    <mergeCell ref="E3:F3"/>
    <mergeCell ref="G3:H3"/>
    <mergeCell ref="G5:H5"/>
  </mergeCells>
  <printOptions/>
  <pageMargins left="0.75" right="0.75" top="1" bottom="1" header="0.5" footer="0.5"/>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dimension ref="A1:H53"/>
  <sheetViews>
    <sheetView showGridLines="0" zoomScalePageLayoutView="0" workbookViewId="0" topLeftCell="A1">
      <selection activeCell="B4" sqref="B4:E5"/>
    </sheetView>
  </sheetViews>
  <sheetFormatPr defaultColWidth="9.140625" defaultRowHeight="15.75" customHeight="1"/>
  <cols>
    <col min="1" max="1" width="2.28125" style="23" customWidth="1"/>
    <col min="2" max="2" width="15.57421875" style="23" customWidth="1"/>
    <col min="3" max="3" width="19.140625" style="23" customWidth="1"/>
    <col min="4" max="4" width="14.140625" style="23" customWidth="1"/>
    <col min="5" max="5" width="12.140625" style="23" customWidth="1"/>
    <col min="6" max="6" width="17.140625" style="23" customWidth="1"/>
    <col min="7" max="7" width="18.00390625" style="23" customWidth="1"/>
    <col min="8" max="8" width="7.8515625" style="23" customWidth="1"/>
    <col min="9" max="16384" width="9.140625" style="23" customWidth="1"/>
  </cols>
  <sheetData>
    <row r="1" spans="1:8" ht="15.75" customHeight="1">
      <c r="A1" s="90"/>
      <c r="B1" s="90"/>
      <c r="C1" s="90"/>
      <c r="D1" s="90"/>
      <c r="E1" s="90"/>
      <c r="F1" s="458"/>
      <c r="G1" s="135"/>
      <c r="H1" s="458"/>
    </row>
    <row r="2" spans="1:8" ht="27.75" customHeight="1">
      <c r="A2" s="90"/>
      <c r="B2" s="1491" t="s">
        <v>916</v>
      </c>
      <c r="C2" s="1491"/>
      <c r="D2" s="1491"/>
      <c r="E2" s="1491"/>
      <c r="F2" s="350" t="s">
        <v>287</v>
      </c>
      <c r="G2" s="257"/>
      <c r="H2" s="326"/>
    </row>
    <row r="3" spans="1:8" ht="22.5" customHeight="1">
      <c r="A3" s="90"/>
      <c r="B3" s="1491"/>
      <c r="C3" s="1491"/>
      <c r="D3" s="1491"/>
      <c r="E3" s="1491"/>
      <c r="F3" s="162" t="s">
        <v>130</v>
      </c>
      <c r="G3" s="85"/>
      <c r="H3" s="743"/>
    </row>
    <row r="4" spans="1:8" ht="16.5" customHeight="1">
      <c r="A4" s="90"/>
      <c r="B4" s="1472"/>
      <c r="C4" s="1472"/>
      <c r="D4" s="1472"/>
      <c r="E4" s="1472"/>
      <c r="F4" s="162" t="s">
        <v>289</v>
      </c>
      <c r="G4" s="122">
        <v>1</v>
      </c>
      <c r="H4" s="952"/>
    </row>
    <row r="5" spans="1:8" ht="16.5" customHeight="1">
      <c r="A5" s="90"/>
      <c r="B5" s="1472"/>
      <c r="C5" s="1472"/>
      <c r="D5" s="1472"/>
      <c r="E5" s="1472"/>
      <c r="F5" s="75" t="s">
        <v>917</v>
      </c>
      <c r="G5" s="123">
        <f ca="1">TODAY()</f>
        <v>42394</v>
      </c>
      <c r="H5" s="90"/>
    </row>
    <row r="6" spans="1:8" ht="16.5" customHeight="1">
      <c r="A6" s="90"/>
      <c r="B6" s="344"/>
      <c r="C6" s="344"/>
      <c r="D6" s="344"/>
      <c r="E6" s="89"/>
      <c r="F6" s="90"/>
      <c r="G6" s="90"/>
      <c r="H6" s="90"/>
    </row>
    <row r="7" spans="1:8" ht="15.75" customHeight="1">
      <c r="A7" s="90"/>
      <c r="B7" s="1493" t="s">
        <v>885</v>
      </c>
      <c r="C7" s="1493"/>
      <c r="D7" s="1493"/>
      <c r="E7" s="1493"/>
      <c r="F7" s="1493"/>
      <c r="G7" s="1493"/>
      <c r="H7" s="90"/>
    </row>
    <row r="8" spans="1:8" ht="15.75" customHeight="1">
      <c r="A8" s="90"/>
      <c r="B8" s="608" t="s">
        <v>506</v>
      </c>
      <c r="C8" s="109"/>
      <c r="D8" s="245"/>
      <c r="E8" s="245"/>
      <c r="F8" s="245"/>
      <c r="G8" s="109"/>
      <c r="H8" s="90"/>
    </row>
    <row r="9" spans="1:8" s="33" customFormat="1" ht="15.75" customHeight="1">
      <c r="A9" s="269"/>
      <c r="B9" s="1494" t="s">
        <v>662</v>
      </c>
      <c r="C9" s="1495" t="s">
        <v>663</v>
      </c>
      <c r="D9" s="1488" t="s">
        <v>983</v>
      </c>
      <c r="E9" s="1495" t="s">
        <v>664</v>
      </c>
      <c r="F9" s="874" t="s">
        <v>665</v>
      </c>
      <c r="G9" s="1913" t="s">
        <v>668</v>
      </c>
      <c r="H9" s="269"/>
    </row>
    <row r="10" spans="1:8" s="33" customFormat="1" ht="12.75" customHeight="1">
      <c r="A10" s="269"/>
      <c r="B10" s="1498"/>
      <c r="C10" s="1499"/>
      <c r="D10" s="1909"/>
      <c r="E10" s="1499"/>
      <c r="F10" s="876" t="s">
        <v>666</v>
      </c>
      <c r="G10" s="1915"/>
      <c r="H10" s="269"/>
    </row>
    <row r="11" spans="1:8" s="33" customFormat="1" ht="15.75" customHeight="1">
      <c r="A11" s="269"/>
      <c r="B11" s="92"/>
      <c r="C11" s="857"/>
      <c r="D11" s="685"/>
      <c r="E11" s="685"/>
      <c r="F11" s="953" t="s">
        <v>667</v>
      </c>
      <c r="G11" s="954"/>
      <c r="H11" s="269"/>
    </row>
    <row r="12" spans="1:8" s="33" customFormat="1" ht="15.75" customHeight="1">
      <c r="A12" s="269"/>
      <c r="B12" s="95"/>
      <c r="C12" s="859"/>
      <c r="D12" s="955"/>
      <c r="E12" s="955"/>
      <c r="F12" s="955"/>
      <c r="G12" s="956"/>
      <c r="H12" s="269"/>
    </row>
    <row r="13" spans="1:8" s="33" customFormat="1" ht="15.75" customHeight="1">
      <c r="A13" s="269"/>
      <c r="B13" s="95"/>
      <c r="C13" s="859"/>
      <c r="D13" s="955"/>
      <c r="E13" s="955"/>
      <c r="F13" s="955"/>
      <c r="G13" s="956"/>
      <c r="H13" s="269"/>
    </row>
    <row r="14" spans="1:8" s="33" customFormat="1" ht="15.75" customHeight="1">
      <c r="A14" s="269"/>
      <c r="B14" s="95"/>
      <c r="C14" s="859"/>
      <c r="D14" s="955"/>
      <c r="E14" s="955"/>
      <c r="F14" s="955"/>
      <c r="G14" s="956"/>
      <c r="H14" s="269"/>
    </row>
    <row r="15" spans="1:8" s="33" customFormat="1" ht="15.75" customHeight="1">
      <c r="A15" s="269"/>
      <c r="B15" s="95"/>
      <c r="C15" s="859"/>
      <c r="D15" s="955"/>
      <c r="E15" s="955"/>
      <c r="F15" s="955"/>
      <c r="G15" s="956"/>
      <c r="H15" s="269"/>
    </row>
    <row r="16" spans="1:8" ht="15.75" customHeight="1">
      <c r="A16" s="90"/>
      <c r="B16" s="319" t="s">
        <v>340</v>
      </c>
      <c r="C16" s="408"/>
      <c r="D16" s="81"/>
      <c r="E16" s="81"/>
      <c r="F16" s="81"/>
      <c r="G16" s="116"/>
      <c r="H16" s="90"/>
    </row>
    <row r="17" spans="1:8" ht="15.75" customHeight="1">
      <c r="A17" s="90"/>
      <c r="B17" s="319"/>
      <c r="C17" s="408"/>
      <c r="D17" s="81"/>
      <c r="E17" s="81"/>
      <c r="F17" s="81"/>
      <c r="G17" s="116"/>
      <c r="H17" s="90"/>
    </row>
    <row r="18" spans="1:8" ht="15.75" customHeight="1">
      <c r="A18" s="90"/>
      <c r="B18" s="319"/>
      <c r="C18" s="408"/>
      <c r="D18" s="81"/>
      <c r="E18" s="81"/>
      <c r="F18" s="81"/>
      <c r="G18" s="116"/>
      <c r="H18" s="90"/>
    </row>
    <row r="19" spans="1:8" ht="15.75" customHeight="1">
      <c r="A19" s="90"/>
      <c r="B19" s="319"/>
      <c r="C19" s="408"/>
      <c r="D19" s="81"/>
      <c r="E19" s="81"/>
      <c r="F19" s="81"/>
      <c r="G19" s="116"/>
      <c r="H19" s="90"/>
    </row>
    <row r="20" spans="1:8" ht="15.75" customHeight="1">
      <c r="A20" s="90"/>
      <c r="B20" s="319"/>
      <c r="C20" s="408"/>
      <c r="D20" s="81"/>
      <c r="E20" s="81"/>
      <c r="F20" s="81"/>
      <c r="G20" s="116"/>
      <c r="H20" s="90"/>
    </row>
    <row r="21" spans="1:8" ht="15.75" customHeight="1">
      <c r="A21" s="90"/>
      <c r="B21" s="319"/>
      <c r="C21" s="408"/>
      <c r="D21" s="81"/>
      <c r="E21" s="81"/>
      <c r="F21" s="81"/>
      <c r="G21" s="116"/>
      <c r="H21" s="90"/>
    </row>
    <row r="22" spans="1:8" ht="15.75" customHeight="1">
      <c r="A22" s="90"/>
      <c r="B22" s="319"/>
      <c r="C22" s="408"/>
      <c r="D22" s="81"/>
      <c r="E22" s="81"/>
      <c r="F22" s="81"/>
      <c r="G22" s="116"/>
      <c r="H22" s="90"/>
    </row>
    <row r="23" spans="1:8" ht="15.75" customHeight="1">
      <c r="A23" s="90"/>
      <c r="B23" s="319"/>
      <c r="C23" s="408"/>
      <c r="D23" s="81"/>
      <c r="E23" s="81"/>
      <c r="F23" s="81"/>
      <c r="G23" s="116"/>
      <c r="H23" s="90"/>
    </row>
    <row r="24" spans="1:8" ht="15.75" customHeight="1">
      <c r="A24" s="90"/>
      <c r="B24" s="319"/>
      <c r="C24" s="408"/>
      <c r="D24" s="81"/>
      <c r="E24" s="81"/>
      <c r="F24" s="81"/>
      <c r="G24" s="116"/>
      <c r="H24" s="90"/>
    </row>
    <row r="25" spans="1:8" ht="15.75" customHeight="1">
      <c r="A25" s="90"/>
      <c r="B25" s="319"/>
      <c r="C25" s="408"/>
      <c r="D25" s="81"/>
      <c r="E25" s="81"/>
      <c r="F25" s="81"/>
      <c r="G25" s="116"/>
      <c r="H25" s="90"/>
    </row>
    <row r="26" spans="1:8" ht="15.75" customHeight="1">
      <c r="A26" s="90"/>
      <c r="B26" s="319" t="s">
        <v>340</v>
      </c>
      <c r="C26" s="408"/>
      <c r="D26" s="81"/>
      <c r="E26" s="81"/>
      <c r="F26" s="81"/>
      <c r="G26" s="116"/>
      <c r="H26" s="90"/>
    </row>
    <row r="27" spans="1:8" ht="15.75" customHeight="1">
      <c r="A27" s="90"/>
      <c r="B27" s="319"/>
      <c r="C27" s="408"/>
      <c r="D27" s="81"/>
      <c r="E27" s="81"/>
      <c r="F27" s="81"/>
      <c r="G27" s="116"/>
      <c r="H27" s="90"/>
    </row>
    <row r="28" spans="1:8" ht="15.75" customHeight="1">
      <c r="A28" s="90"/>
      <c r="B28" s="319"/>
      <c r="C28" s="408"/>
      <c r="D28" s="81"/>
      <c r="E28" s="81"/>
      <c r="F28" s="81"/>
      <c r="G28" s="116"/>
      <c r="H28" s="90"/>
    </row>
    <row r="29" spans="1:8" ht="15.75" customHeight="1">
      <c r="A29" s="90"/>
      <c r="B29" s="319"/>
      <c r="C29" s="408"/>
      <c r="D29" s="81"/>
      <c r="E29" s="81"/>
      <c r="F29" s="81"/>
      <c r="G29" s="116"/>
      <c r="H29" s="90"/>
    </row>
    <row r="30" spans="1:8" ht="15.75" customHeight="1">
      <c r="A30" s="90"/>
      <c r="B30" s="319"/>
      <c r="C30" s="408"/>
      <c r="D30" s="81"/>
      <c r="E30" s="81"/>
      <c r="F30" s="81"/>
      <c r="G30" s="116"/>
      <c r="H30" s="90"/>
    </row>
    <row r="31" spans="1:8" ht="15.75" customHeight="1">
      <c r="A31" s="90"/>
      <c r="B31" s="319"/>
      <c r="C31" s="408"/>
      <c r="D31" s="81"/>
      <c r="E31" s="81"/>
      <c r="F31" s="81"/>
      <c r="G31" s="116"/>
      <c r="H31" s="90"/>
    </row>
    <row r="32" spans="1:8" ht="15.75" customHeight="1">
      <c r="A32" s="90"/>
      <c r="B32" s="319"/>
      <c r="C32" s="408"/>
      <c r="D32" s="81"/>
      <c r="E32" s="81"/>
      <c r="F32" s="81"/>
      <c r="G32" s="116"/>
      <c r="H32" s="90"/>
    </row>
    <row r="33" spans="1:8" ht="15.75" customHeight="1">
      <c r="A33" s="90"/>
      <c r="B33" s="319"/>
      <c r="C33" s="408"/>
      <c r="D33" s="81"/>
      <c r="E33" s="81"/>
      <c r="F33" s="81"/>
      <c r="G33" s="116"/>
      <c r="H33" s="90"/>
    </row>
    <row r="34" spans="1:8" ht="15.75" customHeight="1">
      <c r="A34" s="90"/>
      <c r="B34" s="319"/>
      <c r="C34" s="408"/>
      <c r="D34" s="81"/>
      <c r="E34" s="81"/>
      <c r="F34" s="81"/>
      <c r="G34" s="116"/>
      <c r="H34" s="90"/>
    </row>
    <row r="35" spans="1:8" ht="15.75" customHeight="1">
      <c r="A35" s="90"/>
      <c r="B35" s="319"/>
      <c r="C35" s="408"/>
      <c r="D35" s="81"/>
      <c r="E35" s="81"/>
      <c r="F35" s="81"/>
      <c r="G35" s="116"/>
      <c r="H35" s="90"/>
    </row>
    <row r="36" spans="1:8" ht="15.75" customHeight="1">
      <c r="A36" s="90"/>
      <c r="B36" s="319"/>
      <c r="C36" s="408"/>
      <c r="D36" s="81"/>
      <c r="E36" s="81"/>
      <c r="F36" s="81"/>
      <c r="G36" s="116"/>
      <c r="H36" s="90"/>
    </row>
    <row r="37" spans="1:8" ht="15.75" customHeight="1">
      <c r="A37" s="90"/>
      <c r="B37" s="321"/>
      <c r="C37" s="409"/>
      <c r="D37" s="171"/>
      <c r="E37" s="171"/>
      <c r="F37" s="171"/>
      <c r="G37" s="261"/>
      <c r="H37" s="90"/>
    </row>
    <row r="38" spans="1:8" ht="15.75" customHeight="1">
      <c r="A38" s="90"/>
      <c r="B38" s="957" t="s">
        <v>340</v>
      </c>
      <c r="C38" s="106" t="s">
        <v>300</v>
      </c>
      <c r="D38" s="145">
        <f>SUM(D11:D37)</f>
        <v>0</v>
      </c>
      <c r="E38" s="145">
        <f>SUM(E11:E37)</f>
        <v>0</v>
      </c>
      <c r="F38" s="145">
        <f>SUM(F11:F37)</f>
        <v>0</v>
      </c>
      <c r="G38" s="145">
        <f>SUM(G11:G37)</f>
        <v>0</v>
      </c>
      <c r="H38" s="90"/>
    </row>
    <row r="39" spans="1:8" ht="15.75" customHeight="1">
      <c r="A39" s="90"/>
      <c r="B39" s="90"/>
      <c r="C39" s="106" t="s">
        <v>993</v>
      </c>
      <c r="D39" s="145">
        <f>D38+E38+F38+G38</f>
        <v>0</v>
      </c>
      <c r="E39" s="90"/>
      <c r="F39" s="90"/>
      <c r="G39" s="90"/>
      <c r="H39" s="90"/>
    </row>
    <row r="40" spans="1:8" ht="15.75" customHeight="1">
      <c r="A40" s="90"/>
      <c r="B40" s="957" t="s">
        <v>340</v>
      </c>
      <c r="C40" s="106" t="s">
        <v>481</v>
      </c>
      <c r="D40" s="174"/>
      <c r="E40" s="90"/>
      <c r="F40" s="90"/>
      <c r="G40" s="90"/>
      <c r="H40" s="90"/>
    </row>
    <row r="41" spans="1:8" ht="15.75" customHeight="1">
      <c r="A41" s="90"/>
      <c r="B41" s="89"/>
      <c r="C41" s="106" t="s">
        <v>984</v>
      </c>
      <c r="D41" s="145">
        <f>D39-D40</f>
        <v>0</v>
      </c>
      <c r="E41" s="90"/>
      <c r="F41" s="90"/>
      <c r="G41" s="90"/>
      <c r="H41" s="90"/>
    </row>
    <row r="42" spans="1:8" ht="15.75" customHeight="1">
      <c r="A42" s="90"/>
      <c r="B42" s="90"/>
      <c r="C42" s="458"/>
      <c r="D42" s="90"/>
      <c r="E42" s="90"/>
      <c r="F42" s="90"/>
      <c r="G42" s="90"/>
      <c r="H42" s="90"/>
    </row>
    <row r="43" spans="1:8" ht="15.75" customHeight="1">
      <c r="A43" s="90"/>
      <c r="B43" s="90"/>
      <c r="C43" s="90"/>
      <c r="D43" s="90"/>
      <c r="E43" s="90"/>
      <c r="F43" s="90"/>
      <c r="G43" s="90"/>
      <c r="H43" s="90"/>
    </row>
    <row r="44" spans="1:8" ht="15.75" customHeight="1">
      <c r="A44" s="90"/>
      <c r="B44" s="90"/>
      <c r="C44" s="90"/>
      <c r="D44" s="90"/>
      <c r="E44" s="90"/>
      <c r="F44" s="90"/>
      <c r="G44" s="90"/>
      <c r="H44" s="90"/>
    </row>
    <row r="45" spans="1:8" ht="15.75" customHeight="1">
      <c r="A45" s="90"/>
      <c r="B45" s="90"/>
      <c r="C45" s="90"/>
      <c r="D45" s="90"/>
      <c r="E45" s="90"/>
      <c r="F45" s="90"/>
      <c r="G45" s="90"/>
      <c r="H45" s="90"/>
    </row>
    <row r="53" spans="1:2" ht="15.75" customHeight="1">
      <c r="A53" s="46"/>
      <c r="B53" s="46"/>
    </row>
  </sheetData>
  <sheetProtection/>
  <mergeCells count="8">
    <mergeCell ref="B2:E3"/>
    <mergeCell ref="B4:E5"/>
    <mergeCell ref="B7:G7"/>
    <mergeCell ref="B9:B10"/>
    <mergeCell ref="C9:C10"/>
    <mergeCell ref="D9:D10"/>
    <mergeCell ref="E9:E10"/>
    <mergeCell ref="G9:G10"/>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82.xml><?xml version="1.0" encoding="utf-8"?>
<worksheet xmlns="http://schemas.openxmlformats.org/spreadsheetml/2006/main" xmlns:r="http://schemas.openxmlformats.org/officeDocument/2006/relationships">
  <dimension ref="A1:H55"/>
  <sheetViews>
    <sheetView showGridLines="0" zoomScalePageLayoutView="0" workbookViewId="0" topLeftCell="A1">
      <selection activeCell="F5" sqref="F5"/>
    </sheetView>
  </sheetViews>
  <sheetFormatPr defaultColWidth="9.140625" defaultRowHeight="15.75" customHeight="1"/>
  <cols>
    <col min="1" max="1" width="2.28125" style="23" customWidth="1"/>
    <col min="2" max="2" width="17.00390625" style="23" customWidth="1"/>
    <col min="3" max="3" width="43.00390625" style="23" customWidth="1"/>
    <col min="4" max="4" width="4.421875" style="23" customWidth="1"/>
    <col min="5" max="5" width="15.8515625" style="23" customWidth="1"/>
    <col min="6" max="6" width="15.28125" style="23" customWidth="1"/>
    <col min="7" max="7" width="2.7109375" style="23" customWidth="1"/>
    <col min="8" max="16384" width="9.140625" style="23" customWidth="1"/>
  </cols>
  <sheetData>
    <row r="1" spans="1:8" ht="15.75" customHeight="1">
      <c r="A1" s="90"/>
      <c r="B1" s="90"/>
      <c r="C1" s="90"/>
      <c r="D1" s="90"/>
      <c r="E1" s="344"/>
      <c r="F1" s="90"/>
      <c r="G1" s="90"/>
      <c r="H1" s="90"/>
    </row>
    <row r="2" spans="1:8" ht="27.75" customHeight="1">
      <c r="A2" s="90"/>
      <c r="B2" s="1491" t="s">
        <v>994</v>
      </c>
      <c r="C2" s="1491"/>
      <c r="D2" s="1491"/>
      <c r="E2" s="350" t="s">
        <v>287</v>
      </c>
      <c r="F2" s="257"/>
      <c r="G2" s="90"/>
      <c r="H2" s="90"/>
    </row>
    <row r="3" spans="1:8" ht="22.5" customHeight="1">
      <c r="A3" s="90"/>
      <c r="B3" s="1491"/>
      <c r="C3" s="1491"/>
      <c r="D3" s="1491"/>
      <c r="E3" s="162" t="s">
        <v>130</v>
      </c>
      <c r="F3" s="85"/>
      <c r="G3" s="90"/>
      <c r="H3" s="90"/>
    </row>
    <row r="4" spans="1:8" ht="16.5" customHeight="1">
      <c r="A4" s="90"/>
      <c r="B4" s="1472"/>
      <c r="C4" s="1472"/>
      <c r="D4" s="1472"/>
      <c r="E4" s="162" t="s">
        <v>289</v>
      </c>
      <c r="F4" s="122">
        <v>1</v>
      </c>
      <c r="G4" s="90"/>
      <c r="H4" s="90"/>
    </row>
    <row r="5" spans="1:8" ht="16.5" customHeight="1">
      <c r="A5" s="90"/>
      <c r="B5" s="1472"/>
      <c r="C5" s="1472"/>
      <c r="D5" s="1472"/>
      <c r="E5" s="75" t="s">
        <v>917</v>
      </c>
      <c r="F5" s="123">
        <f ca="1">TODAY()</f>
        <v>42394</v>
      </c>
      <c r="G5" s="90"/>
      <c r="H5" s="90"/>
    </row>
    <row r="6" spans="1:8" ht="16.5" customHeight="1">
      <c r="A6" s="90"/>
      <c r="B6" s="1981" t="s">
        <v>995</v>
      </c>
      <c r="C6" s="1981"/>
      <c r="D6" s="1981"/>
      <c r="E6" s="1981"/>
      <c r="F6" s="1981"/>
      <c r="G6" s="90"/>
      <c r="H6" s="90"/>
    </row>
    <row r="7" spans="1:8" ht="15.75" customHeight="1">
      <c r="A7" s="90"/>
      <c r="B7" s="627"/>
      <c r="C7" s="627"/>
      <c r="D7" s="627"/>
      <c r="E7" s="627"/>
      <c r="F7" s="627"/>
      <c r="G7" s="90"/>
      <c r="H7" s="90"/>
    </row>
    <row r="8" spans="1:8" s="33" customFormat="1" ht="15.75" customHeight="1">
      <c r="A8" s="269"/>
      <c r="B8" s="958" t="s">
        <v>590</v>
      </c>
      <c r="C8" s="1495" t="s">
        <v>661</v>
      </c>
      <c r="D8" s="1495"/>
      <c r="E8" s="1488" t="s">
        <v>347</v>
      </c>
      <c r="F8" s="1982"/>
      <c r="G8" s="269"/>
      <c r="H8" s="269"/>
    </row>
    <row r="9" spans="1:8" s="26" customFormat="1" ht="16.5" customHeight="1">
      <c r="A9" s="270"/>
      <c r="B9" s="959" t="s">
        <v>591</v>
      </c>
      <c r="C9" s="1499"/>
      <c r="D9" s="1499"/>
      <c r="E9" s="1909"/>
      <c r="F9" s="1700"/>
      <c r="G9" s="270"/>
      <c r="H9" s="270"/>
    </row>
    <row r="10" spans="1:8" ht="19.5" customHeight="1">
      <c r="A10" s="90"/>
      <c r="B10" s="406"/>
      <c r="C10" s="407"/>
      <c r="D10" s="407"/>
      <c r="E10" s="869"/>
      <c r="F10" s="682"/>
      <c r="G10" s="90"/>
      <c r="H10" s="90"/>
    </row>
    <row r="11" spans="1:8" ht="19.5" customHeight="1">
      <c r="A11" s="90"/>
      <c r="B11" s="319"/>
      <c r="C11" s="408"/>
      <c r="D11" s="408"/>
      <c r="E11" s="680"/>
      <c r="F11" s="870"/>
      <c r="G11" s="90"/>
      <c r="H11" s="90"/>
    </row>
    <row r="12" spans="1:8" ht="19.5" customHeight="1">
      <c r="A12" s="90"/>
      <c r="B12" s="319"/>
      <c r="C12" s="408"/>
      <c r="D12" s="408"/>
      <c r="E12" s="680"/>
      <c r="F12" s="870"/>
      <c r="G12" s="90"/>
      <c r="H12" s="90"/>
    </row>
    <row r="13" spans="1:8" ht="19.5" customHeight="1">
      <c r="A13" s="90"/>
      <c r="B13" s="319"/>
      <c r="C13" s="408"/>
      <c r="D13" s="408"/>
      <c r="E13" s="680"/>
      <c r="F13" s="870"/>
      <c r="G13" s="90"/>
      <c r="H13" s="90"/>
    </row>
    <row r="14" spans="1:8" ht="19.5" customHeight="1">
      <c r="A14" s="90"/>
      <c r="B14" s="319"/>
      <c r="C14" s="408"/>
      <c r="D14" s="408"/>
      <c r="E14" s="680"/>
      <c r="F14" s="870"/>
      <c r="G14" s="90"/>
      <c r="H14" s="90"/>
    </row>
    <row r="15" spans="1:8" ht="19.5" customHeight="1">
      <c r="A15" s="90"/>
      <c r="B15" s="319"/>
      <c r="C15" s="408"/>
      <c r="D15" s="408"/>
      <c r="E15" s="680"/>
      <c r="F15" s="870"/>
      <c r="G15" s="90"/>
      <c r="H15" s="90"/>
    </row>
    <row r="16" spans="1:8" ht="19.5" customHeight="1">
      <c r="A16" s="90"/>
      <c r="B16" s="319"/>
      <c r="C16" s="408"/>
      <c r="D16" s="408"/>
      <c r="E16" s="680"/>
      <c r="F16" s="870"/>
      <c r="G16" s="90"/>
      <c r="H16" s="90"/>
    </row>
    <row r="17" spans="1:8" ht="19.5" customHeight="1">
      <c r="A17" s="90"/>
      <c r="B17" s="321"/>
      <c r="C17" s="409"/>
      <c r="D17" s="686"/>
      <c r="E17" s="960"/>
      <c r="F17" s="961"/>
      <c r="G17" s="90"/>
      <c r="H17" s="90"/>
    </row>
    <row r="18" spans="1:8" ht="19.5" customHeight="1">
      <c r="A18" s="90"/>
      <c r="B18" s="89"/>
      <c r="C18" s="549" t="s">
        <v>300</v>
      </c>
      <c r="D18" s="962" t="s">
        <v>393</v>
      </c>
      <c r="E18" s="963">
        <f>SUM(E10:E17)</f>
        <v>0</v>
      </c>
      <c r="F18" s="870"/>
      <c r="G18" s="90"/>
      <c r="H18" s="90"/>
    </row>
    <row r="19" spans="1:8" ht="19.5" customHeight="1">
      <c r="A19" s="90"/>
      <c r="B19" s="89"/>
      <c r="C19" s="549" t="s">
        <v>1077</v>
      </c>
      <c r="D19" s="962" t="s">
        <v>390</v>
      </c>
      <c r="E19" s="680"/>
      <c r="F19" s="870"/>
      <c r="G19" s="90"/>
      <c r="H19" s="90"/>
    </row>
    <row r="20" spans="1:8" ht="19.5" customHeight="1">
      <c r="A20" s="90"/>
      <c r="B20" s="89"/>
      <c r="C20" s="549" t="s">
        <v>996</v>
      </c>
      <c r="D20" s="962" t="s">
        <v>393</v>
      </c>
      <c r="E20" s="963">
        <f>E18+E19</f>
        <v>0</v>
      </c>
      <c r="F20" s="870"/>
      <c r="G20" s="90"/>
      <c r="H20" s="90"/>
    </row>
    <row r="21" spans="1:8" ht="19.5" customHeight="1">
      <c r="A21" s="90"/>
      <c r="B21" s="89"/>
      <c r="C21" s="964" t="s">
        <v>592</v>
      </c>
      <c r="D21" s="962" t="s">
        <v>393</v>
      </c>
      <c r="E21" s="963">
        <f>E20*0.102</f>
        <v>0</v>
      </c>
      <c r="F21" s="870"/>
      <c r="G21" s="965" t="s">
        <v>349</v>
      </c>
      <c r="H21" s="90"/>
    </row>
    <row r="22" spans="1:8" ht="19.5" customHeight="1">
      <c r="A22" s="90"/>
      <c r="B22" s="89"/>
      <c r="C22" s="549" t="s">
        <v>1036</v>
      </c>
      <c r="D22" s="966" t="s">
        <v>390</v>
      </c>
      <c r="E22" s="534"/>
      <c r="F22" s="870"/>
      <c r="G22" s="965" t="s">
        <v>349</v>
      </c>
      <c r="H22" s="90"/>
    </row>
    <row r="23" spans="1:8" ht="19.5" customHeight="1">
      <c r="A23" s="90"/>
      <c r="B23" s="89"/>
      <c r="C23" s="549" t="s">
        <v>593</v>
      </c>
      <c r="D23" s="966" t="s">
        <v>390</v>
      </c>
      <c r="E23" s="534"/>
      <c r="F23" s="870"/>
      <c r="G23" s="965" t="s">
        <v>349</v>
      </c>
      <c r="H23" s="90"/>
    </row>
    <row r="24" spans="1:8" ht="19.5" customHeight="1">
      <c r="A24" s="90"/>
      <c r="B24" s="89"/>
      <c r="C24" s="549" t="s">
        <v>1037</v>
      </c>
      <c r="D24" s="962" t="s">
        <v>393</v>
      </c>
      <c r="E24" s="963">
        <f>+E21+E22+E23</f>
        <v>0</v>
      </c>
      <c r="F24" s="870"/>
      <c r="G24" s="90"/>
      <c r="H24" s="90"/>
    </row>
    <row r="25" spans="1:8" ht="19.5" customHeight="1">
      <c r="A25" s="90"/>
      <c r="B25" s="89"/>
      <c r="C25" s="549" t="s">
        <v>1038</v>
      </c>
      <c r="D25" s="962" t="s">
        <v>396</v>
      </c>
      <c r="E25" s="680"/>
      <c r="F25" s="870"/>
      <c r="G25" s="90"/>
      <c r="H25" s="90"/>
    </row>
    <row r="26" spans="1:8" ht="19.5" customHeight="1">
      <c r="A26" s="90"/>
      <c r="B26" s="89"/>
      <c r="C26" s="549" t="s">
        <v>1078</v>
      </c>
      <c r="D26" s="962" t="s">
        <v>393</v>
      </c>
      <c r="E26" s="963">
        <f>E24-E25</f>
        <v>0</v>
      </c>
      <c r="F26" s="870"/>
      <c r="G26" s="90"/>
      <c r="H26" s="90"/>
    </row>
    <row r="27" spans="1:8" ht="19.5" customHeight="1">
      <c r="A27" s="90"/>
      <c r="B27" s="89"/>
      <c r="C27" s="967" t="s">
        <v>1079</v>
      </c>
      <c r="D27" s="962" t="s">
        <v>396</v>
      </c>
      <c r="E27" s="680"/>
      <c r="F27" s="870"/>
      <c r="G27" s="90"/>
      <c r="H27" s="90"/>
    </row>
    <row r="28" spans="1:8" ht="19.5" customHeight="1">
      <c r="A28" s="90"/>
      <c r="B28" s="89"/>
      <c r="C28" s="549" t="s">
        <v>759</v>
      </c>
      <c r="D28" s="968" t="s">
        <v>393</v>
      </c>
      <c r="E28" s="969">
        <f>E26-E27</f>
        <v>0</v>
      </c>
      <c r="F28" s="871"/>
      <c r="G28" s="90"/>
      <c r="H28" s="90"/>
    </row>
    <row r="29" spans="1:8" ht="19.5" customHeight="1">
      <c r="A29" s="90"/>
      <c r="B29" s="89"/>
      <c r="C29" s="89"/>
      <c r="D29" s="89"/>
      <c r="E29" s="89"/>
      <c r="F29" s="118"/>
      <c r="G29" s="90"/>
      <c r="H29" s="90"/>
    </row>
    <row r="30" spans="1:8" ht="19.5" customHeight="1">
      <c r="A30" s="90"/>
      <c r="B30" s="90"/>
      <c r="C30" s="90"/>
      <c r="D30" s="90"/>
      <c r="E30" s="90"/>
      <c r="F30" s="90"/>
      <c r="G30" s="90"/>
      <c r="H30" s="90"/>
    </row>
    <row r="31" spans="1:8" ht="19.5" customHeight="1">
      <c r="A31" s="90"/>
      <c r="B31" s="90"/>
      <c r="C31" s="90"/>
      <c r="D31" s="90"/>
      <c r="E31" s="90"/>
      <c r="F31" s="90"/>
      <c r="G31" s="90"/>
      <c r="H31" s="90"/>
    </row>
    <row r="32" spans="1:8" ht="19.5" customHeight="1">
      <c r="A32" s="90"/>
      <c r="B32" s="90"/>
      <c r="C32" s="90" t="s">
        <v>1040</v>
      </c>
      <c r="D32" s="90"/>
      <c r="E32" s="970">
        <f>E26*0.141</f>
        <v>0</v>
      </c>
      <c r="F32" s="90"/>
      <c r="G32" s="90"/>
      <c r="H32" s="90"/>
    </row>
    <row r="33" spans="1:8" ht="19.5" customHeight="1">
      <c r="A33" s="90"/>
      <c r="B33" s="90"/>
      <c r="C33" s="90" t="s">
        <v>1039</v>
      </c>
      <c r="D33" s="90"/>
      <c r="E33" s="971"/>
      <c r="F33" s="90"/>
      <c r="G33" s="90"/>
      <c r="H33" s="90"/>
    </row>
    <row r="34" spans="1:8" ht="16.5" customHeight="1">
      <c r="A34" s="90"/>
      <c r="B34" s="90"/>
      <c r="C34" s="90" t="s">
        <v>759</v>
      </c>
      <c r="D34" s="90"/>
      <c r="E34" s="970">
        <f>E32-E33</f>
        <v>0</v>
      </c>
      <c r="F34" s="90"/>
      <c r="G34" s="90"/>
      <c r="H34" s="90"/>
    </row>
    <row r="35" spans="1:8" ht="16.5" customHeight="1">
      <c r="A35" s="90"/>
      <c r="B35" s="90"/>
      <c r="C35" s="90"/>
      <c r="D35" s="90"/>
      <c r="E35" s="90"/>
      <c r="F35" s="90"/>
      <c r="G35" s="90"/>
      <c r="H35" s="90"/>
    </row>
    <row r="36" spans="1:8" ht="16.5" customHeight="1">
      <c r="A36" s="90"/>
      <c r="B36" s="90"/>
      <c r="C36" s="90"/>
      <c r="D36" s="90"/>
      <c r="E36" s="90"/>
      <c r="F36" s="90"/>
      <c r="G36" s="90"/>
      <c r="H36" s="90"/>
    </row>
    <row r="37" spans="1:8" ht="16.5" customHeight="1">
      <c r="A37" s="90"/>
      <c r="B37" s="1979" t="s">
        <v>1041</v>
      </c>
      <c r="C37" s="1979"/>
      <c r="D37" s="1979"/>
      <c r="E37" s="1979"/>
      <c r="F37" s="1979"/>
      <c r="G37" s="90"/>
      <c r="H37" s="90"/>
    </row>
    <row r="38" spans="1:8" ht="16.5" customHeight="1">
      <c r="A38" s="90"/>
      <c r="B38" s="1980" t="s">
        <v>985</v>
      </c>
      <c r="C38" s="1980"/>
      <c r="D38" s="1980"/>
      <c r="E38" s="1980"/>
      <c r="F38" s="1980"/>
      <c r="G38" s="90"/>
      <c r="H38" s="90"/>
    </row>
    <row r="39" spans="1:8" ht="16.5" customHeight="1">
      <c r="A39" s="90"/>
      <c r="B39" s="1980"/>
      <c r="C39" s="1980"/>
      <c r="D39" s="1980"/>
      <c r="E39" s="1980"/>
      <c r="F39" s="1980"/>
      <c r="G39" s="90"/>
      <c r="H39" s="90"/>
    </row>
    <row r="40" spans="1:8" ht="16.5" customHeight="1">
      <c r="A40" s="90"/>
      <c r="B40" s="1980"/>
      <c r="C40" s="1980"/>
      <c r="D40" s="1980"/>
      <c r="E40" s="1980"/>
      <c r="F40" s="1980"/>
      <c r="G40" s="90"/>
      <c r="H40" s="90"/>
    </row>
    <row r="41" spans="1:8" ht="16.5" customHeight="1">
      <c r="A41" s="90"/>
      <c r="B41" s="1980"/>
      <c r="C41" s="1980"/>
      <c r="D41" s="1980"/>
      <c r="E41" s="1980"/>
      <c r="F41" s="1980"/>
      <c r="G41" s="90"/>
      <c r="H41" s="90"/>
    </row>
    <row r="42" spans="1:8" ht="16.5" customHeight="1">
      <c r="A42" s="90"/>
      <c r="B42" s="90"/>
      <c r="C42" s="90"/>
      <c r="D42" s="90"/>
      <c r="E42" s="90"/>
      <c r="F42" s="90"/>
      <c r="G42" s="90"/>
      <c r="H42" s="90"/>
    </row>
    <row r="43" spans="1:8" ht="16.5" customHeight="1">
      <c r="A43" s="90"/>
      <c r="B43" s="90"/>
      <c r="C43" s="90"/>
      <c r="D43" s="90"/>
      <c r="E43" s="90"/>
      <c r="F43" s="90"/>
      <c r="G43" s="90"/>
      <c r="H43" s="90"/>
    </row>
    <row r="44" spans="1:8" ht="16.5" customHeight="1">
      <c r="A44" s="90"/>
      <c r="B44" s="90"/>
      <c r="C44" s="90"/>
      <c r="D44" s="90"/>
      <c r="E44" s="90"/>
      <c r="F44" s="90"/>
      <c r="G44" s="90"/>
      <c r="H44" s="90"/>
    </row>
    <row r="45" spans="1:8" ht="16.5" customHeight="1">
      <c r="A45" s="90"/>
      <c r="B45" s="90"/>
      <c r="C45" s="90"/>
      <c r="D45" s="90"/>
      <c r="E45" s="90"/>
      <c r="F45" s="90"/>
      <c r="G45" s="90"/>
      <c r="H45" s="90"/>
    </row>
    <row r="46" spans="1:8" ht="16.5" customHeight="1">
      <c r="A46" s="90"/>
      <c r="B46" s="90"/>
      <c r="C46" s="90"/>
      <c r="D46" s="90"/>
      <c r="E46" s="90"/>
      <c r="F46" s="90"/>
      <c r="G46" s="90"/>
      <c r="H46" s="90"/>
    </row>
    <row r="47" spans="1:8" ht="16.5" customHeight="1">
      <c r="A47" s="90"/>
      <c r="B47" s="90"/>
      <c r="C47" s="90"/>
      <c r="D47" s="90"/>
      <c r="E47" s="90"/>
      <c r="F47" s="90"/>
      <c r="G47" s="90"/>
      <c r="H47" s="90"/>
    </row>
    <row r="48" spans="1:8" ht="16.5" customHeight="1">
      <c r="A48" s="90"/>
      <c r="B48" s="90"/>
      <c r="C48" s="90"/>
      <c r="D48" s="90"/>
      <c r="E48" s="90"/>
      <c r="F48" s="90"/>
      <c r="G48" s="90"/>
      <c r="H48" s="90"/>
    </row>
    <row r="49" ht="16.5" customHeight="1"/>
    <row r="50" ht="16.5" customHeight="1"/>
    <row r="51" ht="16.5" customHeight="1"/>
    <row r="52" ht="16.5" customHeight="1"/>
    <row r="53" ht="16.5" customHeight="1"/>
    <row r="54" ht="16.5" customHeight="1"/>
    <row r="55" spans="1:3" ht="16.5" customHeight="1">
      <c r="A55" s="24"/>
      <c r="B55" s="24"/>
      <c r="C55" s="2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8">
    <mergeCell ref="B37:F37"/>
    <mergeCell ref="B38:F41"/>
    <mergeCell ref="B2:D3"/>
    <mergeCell ref="B4:D5"/>
    <mergeCell ref="B6:F6"/>
    <mergeCell ref="C8:D9"/>
    <mergeCell ref="E8:E9"/>
    <mergeCell ref="F8:F9"/>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xl/worksheets/sheet83.xml><?xml version="1.0" encoding="utf-8"?>
<worksheet xmlns="http://schemas.openxmlformats.org/spreadsheetml/2006/main" xmlns:r="http://schemas.openxmlformats.org/officeDocument/2006/relationships">
  <sheetPr>
    <pageSetUpPr fitToPage="1"/>
  </sheetPr>
  <dimension ref="A1:AX53"/>
  <sheetViews>
    <sheetView showGridLines="0" zoomScalePageLayoutView="0" workbookViewId="0" topLeftCell="A1">
      <selection activeCell="Q20" sqref="Q20"/>
    </sheetView>
  </sheetViews>
  <sheetFormatPr defaultColWidth="11.421875" defaultRowHeight="12.75"/>
  <cols>
    <col min="1" max="1" width="2.28125" style="67" customWidth="1"/>
    <col min="2" max="2" width="15.57421875" style="67" customWidth="1"/>
    <col min="3" max="3" width="0" style="67" hidden="1" customWidth="1"/>
    <col min="4" max="4" width="11.00390625" style="67" customWidth="1"/>
    <col min="5" max="5" width="11.00390625" style="67" bestFit="1" customWidth="1"/>
    <col min="6" max="6" width="10.140625" style="67" customWidth="1"/>
    <col min="7" max="7" width="10.7109375" style="67" customWidth="1"/>
    <col min="8" max="9" width="11.28125" style="67" customWidth="1"/>
    <col min="10" max="10" width="10.7109375" style="67" customWidth="1"/>
    <col min="11" max="11" width="0" style="67" hidden="1" customWidth="1"/>
    <col min="12" max="12" width="13.8515625" style="67" customWidth="1"/>
    <col min="13" max="13" width="11.8515625" style="67" customWidth="1"/>
    <col min="14" max="14" width="10.8515625" style="67" customWidth="1"/>
    <col min="15" max="15" width="9.7109375" style="67" customWidth="1"/>
    <col min="16" max="16" width="11.57421875" style="67" customWidth="1"/>
    <col min="17" max="16384" width="11.57421875" style="67" customWidth="1"/>
  </cols>
  <sheetData>
    <row r="1" spans="1:41" ht="15">
      <c r="A1" s="1048"/>
      <c r="B1" s="1048"/>
      <c r="C1" s="1048"/>
      <c r="D1" s="1048"/>
      <c r="E1" s="1048"/>
      <c r="F1" s="1049"/>
      <c r="G1" s="1048"/>
      <c r="H1" s="1048"/>
      <c r="I1" s="1048"/>
      <c r="J1" s="1048"/>
      <c r="K1" s="1048"/>
      <c r="L1" s="1048"/>
      <c r="M1" s="1048"/>
      <c r="N1" s="1048"/>
      <c r="O1" s="1048"/>
      <c r="P1" s="1050"/>
      <c r="Q1" s="1048"/>
      <c r="R1"/>
      <c r="S1"/>
      <c r="T1"/>
      <c r="U1"/>
      <c r="V1"/>
      <c r="W1"/>
      <c r="X1"/>
      <c r="Y1"/>
      <c r="Z1"/>
      <c r="AA1"/>
      <c r="AB1"/>
      <c r="AC1"/>
      <c r="AD1"/>
      <c r="AE1"/>
      <c r="AF1"/>
      <c r="AG1"/>
      <c r="AH1"/>
      <c r="AI1"/>
      <c r="AJ1"/>
      <c r="AK1"/>
      <c r="AL1"/>
      <c r="AM1"/>
      <c r="AN1"/>
      <c r="AO1"/>
    </row>
    <row r="2" spans="1:41" ht="15">
      <c r="A2" s="1048"/>
      <c r="B2" s="1983" t="s">
        <v>277</v>
      </c>
      <c r="C2" s="1983"/>
      <c r="D2" s="1983"/>
      <c r="E2" s="1983"/>
      <c r="F2" s="1983"/>
      <c r="G2" s="1983"/>
      <c r="H2" s="1983"/>
      <c r="I2" s="1983"/>
      <c r="J2" s="1983"/>
      <c r="K2" s="1983"/>
      <c r="L2" s="1983"/>
      <c r="M2" s="1988" t="s">
        <v>287</v>
      </c>
      <c r="N2" s="1989"/>
      <c r="O2" s="1992"/>
      <c r="P2" s="1993"/>
      <c r="Q2" s="1048"/>
      <c r="R2"/>
      <c r="S2"/>
      <c r="T2"/>
      <c r="U2"/>
      <c r="V2"/>
      <c r="W2"/>
      <c r="X2"/>
      <c r="Y2"/>
      <c r="Z2"/>
      <c r="AA2"/>
      <c r="AB2"/>
      <c r="AC2"/>
      <c r="AD2"/>
      <c r="AE2"/>
      <c r="AF2"/>
      <c r="AG2"/>
      <c r="AH2"/>
      <c r="AI2"/>
      <c r="AJ2"/>
      <c r="AK2"/>
      <c r="AL2"/>
      <c r="AM2"/>
      <c r="AN2"/>
      <c r="AO2"/>
    </row>
    <row r="3" spans="1:41" ht="15">
      <c r="A3" s="1048"/>
      <c r="B3" s="1983"/>
      <c r="C3" s="1983"/>
      <c r="D3" s="1983"/>
      <c r="E3" s="1983"/>
      <c r="F3" s="1983"/>
      <c r="G3" s="1983"/>
      <c r="H3" s="1983"/>
      <c r="I3" s="1983"/>
      <c r="J3" s="1983"/>
      <c r="K3" s="1983"/>
      <c r="L3" s="1983"/>
      <c r="M3" s="1990" t="s">
        <v>130</v>
      </c>
      <c r="N3" s="1991"/>
      <c r="O3" s="1994"/>
      <c r="P3" s="1995"/>
      <c r="Q3" s="1048"/>
      <c r="R3"/>
      <c r="S3"/>
      <c r="T3"/>
      <c r="U3"/>
      <c r="V3"/>
      <c r="W3"/>
      <c r="X3"/>
      <c r="Y3"/>
      <c r="Z3"/>
      <c r="AA3"/>
      <c r="AB3"/>
      <c r="AC3"/>
      <c r="AD3"/>
      <c r="AE3"/>
      <c r="AF3"/>
      <c r="AG3"/>
      <c r="AH3"/>
      <c r="AI3"/>
      <c r="AJ3"/>
      <c r="AK3"/>
      <c r="AL3"/>
      <c r="AM3"/>
      <c r="AN3"/>
      <c r="AO3"/>
    </row>
    <row r="4" spans="1:41" ht="15">
      <c r="A4" s="1048"/>
      <c r="B4" s="1997" t="s">
        <v>1074</v>
      </c>
      <c r="C4" s="1997"/>
      <c r="D4" s="1997"/>
      <c r="E4" s="1997"/>
      <c r="F4" s="1997"/>
      <c r="G4" s="1997"/>
      <c r="H4" s="1997"/>
      <c r="I4" s="1997"/>
      <c r="J4" s="1997"/>
      <c r="K4" s="1997"/>
      <c r="L4" s="1997"/>
      <c r="M4" s="1990" t="s">
        <v>289</v>
      </c>
      <c r="N4" s="1991"/>
      <c r="O4" s="1991">
        <v>1</v>
      </c>
      <c r="P4" s="1996"/>
      <c r="Q4" s="1048"/>
      <c r="R4"/>
      <c r="S4"/>
      <c r="T4"/>
      <c r="U4"/>
      <c r="V4"/>
      <c r="W4"/>
      <c r="X4"/>
      <c r="Y4"/>
      <c r="Z4"/>
      <c r="AA4"/>
      <c r="AB4"/>
      <c r="AC4"/>
      <c r="AD4"/>
      <c r="AE4"/>
      <c r="AF4"/>
      <c r="AG4"/>
      <c r="AH4"/>
      <c r="AI4"/>
      <c r="AJ4"/>
      <c r="AK4"/>
      <c r="AL4"/>
      <c r="AM4"/>
      <c r="AN4"/>
      <c r="AO4"/>
    </row>
    <row r="5" spans="1:41" ht="15">
      <c r="A5" s="1048"/>
      <c r="B5" s="1997"/>
      <c r="C5" s="1997"/>
      <c r="D5" s="1997"/>
      <c r="E5" s="1997"/>
      <c r="F5" s="1997"/>
      <c r="G5" s="1997"/>
      <c r="H5" s="1997"/>
      <c r="I5" s="1997"/>
      <c r="J5" s="1997"/>
      <c r="K5" s="1997"/>
      <c r="L5" s="1997"/>
      <c r="M5" s="1986" t="s">
        <v>917</v>
      </c>
      <c r="N5" s="1987"/>
      <c r="O5" s="1984">
        <v>40556</v>
      </c>
      <c r="P5" s="1985"/>
      <c r="Q5" s="1048"/>
      <c r="R5"/>
      <c r="S5"/>
      <c r="T5"/>
      <c r="U5"/>
      <c r="V5"/>
      <c r="W5"/>
      <c r="X5"/>
      <c r="Y5"/>
      <c r="Z5"/>
      <c r="AA5"/>
      <c r="AB5"/>
      <c r="AC5"/>
      <c r="AD5"/>
      <c r="AE5"/>
      <c r="AF5"/>
      <c r="AG5"/>
      <c r="AH5"/>
      <c r="AI5"/>
      <c r="AJ5"/>
      <c r="AK5"/>
      <c r="AL5"/>
      <c r="AM5"/>
      <c r="AN5"/>
      <c r="AO5"/>
    </row>
    <row r="6" spans="1:41" ht="15">
      <c r="A6" s="1048"/>
      <c r="B6" s="1051"/>
      <c r="C6" s="1048"/>
      <c r="D6" s="1048"/>
      <c r="E6" s="1048"/>
      <c r="F6" s="1048"/>
      <c r="G6" s="1048"/>
      <c r="H6" s="1048"/>
      <c r="I6" s="1048"/>
      <c r="J6" s="1048"/>
      <c r="K6" s="1048"/>
      <c r="L6" s="1048"/>
      <c r="M6" s="1048"/>
      <c r="N6" s="1048"/>
      <c r="O6" s="1048"/>
      <c r="P6" s="1048"/>
      <c r="Q6" s="1048"/>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row>
    <row r="7" spans="1:41" ht="15">
      <c r="A7" s="1052"/>
      <c r="B7" s="1053" t="s">
        <v>1042</v>
      </c>
      <c r="C7" s="1053"/>
      <c r="D7" s="1053"/>
      <c r="E7" s="1053"/>
      <c r="F7" s="1053"/>
      <c r="G7" s="1053"/>
      <c r="H7" s="1053"/>
      <c r="I7" s="1053"/>
      <c r="J7" s="1053"/>
      <c r="K7" s="1053"/>
      <c r="L7" s="1053"/>
      <c r="M7" s="1053"/>
      <c r="N7" s="1053"/>
      <c r="O7" s="1053"/>
      <c r="P7" s="1053"/>
      <c r="Q7" s="1054"/>
      <c r="R7" s="1044"/>
      <c r="S7" s="1044"/>
      <c r="T7" s="1044"/>
      <c r="U7" s="1044"/>
      <c r="V7" s="1044"/>
      <c r="W7" s="1044"/>
      <c r="X7" s="1044"/>
      <c r="Y7" s="1044"/>
      <c r="Z7" s="1044"/>
      <c r="AA7" s="1044"/>
      <c r="AB7" s="1044"/>
      <c r="AC7" s="1044"/>
      <c r="AD7" s="1044"/>
      <c r="AE7" s="1044"/>
      <c r="AF7" s="1044"/>
      <c r="AG7" s="1044"/>
      <c r="AH7" s="1044"/>
      <c r="AI7" s="1044"/>
      <c r="AJ7" s="1044"/>
      <c r="AK7" s="1044"/>
      <c r="AL7" s="1044"/>
      <c r="AM7" s="1044"/>
      <c r="AN7" s="1044"/>
      <c r="AO7" s="1044"/>
    </row>
    <row r="8" spans="1:41" ht="15">
      <c r="A8" s="1048"/>
      <c r="B8" s="2010"/>
      <c r="C8" s="1055"/>
      <c r="D8" s="1056"/>
      <c r="E8" s="1056"/>
      <c r="F8" s="1056"/>
      <c r="G8" s="1056"/>
      <c r="H8" s="1056"/>
      <c r="I8" s="1056"/>
      <c r="J8" s="1056"/>
      <c r="K8" s="1056"/>
      <c r="L8" s="1056" t="s">
        <v>1043</v>
      </c>
      <c r="M8" s="1057" t="s">
        <v>1044</v>
      </c>
      <c r="N8" s="1058" t="s">
        <v>1045</v>
      </c>
      <c r="O8" s="1056" t="s">
        <v>1046</v>
      </c>
      <c r="P8" s="1057"/>
      <c r="Q8" s="1048"/>
      <c r="R8"/>
      <c r="S8"/>
      <c r="T8"/>
      <c r="U8"/>
      <c r="V8"/>
      <c r="W8"/>
      <c r="X8"/>
      <c r="Y8"/>
      <c r="Z8"/>
      <c r="AA8"/>
      <c r="AB8"/>
      <c r="AC8"/>
      <c r="AD8"/>
      <c r="AE8"/>
      <c r="AF8"/>
      <c r="AG8"/>
      <c r="AH8"/>
      <c r="AI8"/>
      <c r="AJ8"/>
      <c r="AK8"/>
      <c r="AL8"/>
      <c r="AM8"/>
      <c r="AN8"/>
      <c r="AO8"/>
    </row>
    <row r="9" spans="1:41" ht="15">
      <c r="A9" s="1059"/>
      <c r="B9" s="2011"/>
      <c r="C9" s="1060"/>
      <c r="D9" s="1061" t="s">
        <v>1047</v>
      </c>
      <c r="E9" s="1061" t="s">
        <v>814</v>
      </c>
      <c r="F9" s="1061" t="s">
        <v>1048</v>
      </c>
      <c r="G9" s="1061" t="s">
        <v>1049</v>
      </c>
      <c r="H9" s="1061" t="s">
        <v>1050</v>
      </c>
      <c r="I9" s="1061" t="s">
        <v>815</v>
      </c>
      <c r="J9" s="1061" t="s">
        <v>1051</v>
      </c>
      <c r="K9" s="1061"/>
      <c r="L9" s="1061" t="s">
        <v>1052</v>
      </c>
      <c r="M9" s="1062" t="s">
        <v>1053</v>
      </c>
      <c r="N9" s="1063" t="s">
        <v>1054</v>
      </c>
      <c r="O9" s="1061" t="s">
        <v>1055</v>
      </c>
      <c r="P9" s="1062" t="s">
        <v>1056</v>
      </c>
      <c r="Q9" s="1059"/>
      <c r="R9" s="1046"/>
      <c r="S9" s="1046"/>
      <c r="T9" s="1046"/>
      <c r="U9" s="1046"/>
      <c r="V9" s="1046"/>
      <c r="W9" s="1046"/>
      <c r="X9" s="1046"/>
      <c r="Y9" s="1046"/>
      <c r="Z9" s="1046"/>
      <c r="AA9" s="1046"/>
      <c r="AB9" s="1046"/>
      <c r="AC9" s="1046"/>
      <c r="AD9" s="1046"/>
      <c r="AE9" s="1046"/>
      <c r="AF9" s="1046"/>
      <c r="AG9" s="1046"/>
      <c r="AH9" s="1046"/>
      <c r="AI9" s="1046"/>
      <c r="AJ9" s="1046"/>
      <c r="AK9" s="1046"/>
      <c r="AL9" s="1046"/>
      <c r="AM9" s="1046"/>
      <c r="AN9" s="1046"/>
      <c r="AO9" s="1046"/>
    </row>
    <row r="10" spans="1:41" ht="15">
      <c r="A10" s="1048"/>
      <c r="B10" s="2012"/>
      <c r="C10" s="1060"/>
      <c r="D10" s="1064">
        <v>0.141</v>
      </c>
      <c r="E10" s="1064">
        <v>0.106</v>
      </c>
      <c r="F10" s="1064">
        <v>0.106</v>
      </c>
      <c r="G10" s="1064">
        <v>0.064</v>
      </c>
      <c r="H10" s="1064">
        <v>0.051</v>
      </c>
      <c r="I10" s="1064">
        <v>0.079</v>
      </c>
      <c r="J10" s="1064">
        <v>0</v>
      </c>
      <c r="K10" s="1064"/>
      <c r="L10" s="1065" t="s">
        <v>1057</v>
      </c>
      <c r="M10" s="1066"/>
      <c r="N10" s="1067"/>
      <c r="O10" s="1065"/>
      <c r="P10" s="1066"/>
      <c r="Q10" s="1048"/>
      <c r="R10"/>
      <c r="S10"/>
      <c r="T10"/>
      <c r="U10"/>
      <c r="V10"/>
      <c r="W10"/>
      <c r="X10"/>
      <c r="Y10"/>
      <c r="Z10"/>
      <c r="AA10"/>
      <c r="AB10"/>
      <c r="AC10"/>
      <c r="AD10"/>
      <c r="AE10"/>
      <c r="AF10"/>
      <c r="AG10"/>
      <c r="AH10"/>
      <c r="AI10"/>
      <c r="AJ10"/>
      <c r="AK10"/>
      <c r="AL10"/>
      <c r="AM10"/>
      <c r="AN10"/>
      <c r="AO10"/>
    </row>
    <row r="11" spans="1:41" ht="15">
      <c r="A11" s="1048"/>
      <c r="B11" s="1068" t="s">
        <v>1058</v>
      </c>
      <c r="C11" s="1060"/>
      <c r="D11" s="1069"/>
      <c r="E11" s="1069"/>
      <c r="F11" s="1069"/>
      <c r="G11" s="1069"/>
      <c r="H11" s="1069"/>
      <c r="I11" s="1069"/>
      <c r="J11" s="1069"/>
      <c r="K11" s="1069"/>
      <c r="L11" s="1070">
        <f aca="true" t="shared" si="0" ref="L11:L16">SUM(D11:K11)</f>
        <v>0</v>
      </c>
      <c r="M11" s="1071">
        <f aca="true" t="shared" si="1" ref="M11:M16">+D11*$D$10+E11*$E$10+F11*$F$10+G11*$G$10+H11*$H$10+I11*$I$10+J11*$J$10</f>
        <v>0</v>
      </c>
      <c r="N11" s="1072"/>
      <c r="O11" s="1069"/>
      <c r="P11" s="1071">
        <f aca="true" t="shared" si="2" ref="P11:P16">+M11-O11</f>
        <v>0</v>
      </c>
      <c r="Q11" s="1048"/>
      <c r="R11"/>
      <c r="S11"/>
      <c r="T11"/>
      <c r="U11"/>
      <c r="V11"/>
      <c r="W11"/>
      <c r="X11"/>
      <c r="Y11"/>
      <c r="Z11"/>
      <c r="AA11"/>
      <c r="AB11"/>
      <c r="AC11"/>
      <c r="AD11"/>
      <c r="AE11"/>
      <c r="AF11"/>
      <c r="AG11"/>
      <c r="AH11"/>
      <c r="AI11"/>
      <c r="AJ11"/>
      <c r="AK11"/>
      <c r="AL11"/>
      <c r="AM11"/>
      <c r="AN11"/>
      <c r="AO11"/>
    </row>
    <row r="12" spans="1:41" ht="15">
      <c r="A12" s="1059"/>
      <c r="B12" s="1068" t="s">
        <v>1059</v>
      </c>
      <c r="C12" s="1060"/>
      <c r="D12" s="1069"/>
      <c r="E12" s="1069"/>
      <c r="F12" s="1069"/>
      <c r="G12" s="1069"/>
      <c r="H12" s="1069"/>
      <c r="I12" s="1069"/>
      <c r="J12" s="1069"/>
      <c r="K12" s="1069"/>
      <c r="L12" s="1070">
        <f t="shared" si="0"/>
        <v>0</v>
      </c>
      <c r="M12" s="1071">
        <f t="shared" si="1"/>
        <v>0</v>
      </c>
      <c r="N12" s="1072"/>
      <c r="O12" s="1069"/>
      <c r="P12" s="1071">
        <f t="shared" si="2"/>
        <v>0</v>
      </c>
      <c r="Q12" s="1059"/>
      <c r="R12" s="1046"/>
      <c r="S12" s="1046"/>
      <c r="T12" s="1046"/>
      <c r="U12" s="1046"/>
      <c r="V12" s="1046"/>
      <c r="W12" s="1046"/>
      <c r="X12" s="1046"/>
      <c r="Y12" s="1046"/>
      <c r="Z12" s="1046"/>
      <c r="AA12" s="1046"/>
      <c r="AB12" s="1046"/>
      <c r="AC12" s="1046"/>
      <c r="AD12" s="1046"/>
      <c r="AE12" s="1046"/>
      <c r="AF12" s="1046"/>
      <c r="AG12" s="1046"/>
      <c r="AH12" s="1046"/>
      <c r="AI12" s="1046"/>
      <c r="AJ12" s="1046"/>
      <c r="AK12" s="1046"/>
      <c r="AL12" s="1046"/>
      <c r="AM12" s="1046"/>
      <c r="AN12" s="1046"/>
      <c r="AO12" s="1046"/>
    </row>
    <row r="13" spans="1:41" ht="15">
      <c r="A13" s="1048"/>
      <c r="B13" s="1068" t="s">
        <v>1060</v>
      </c>
      <c r="C13" s="1060"/>
      <c r="D13" s="1069"/>
      <c r="E13" s="1069"/>
      <c r="F13" s="1069"/>
      <c r="G13" s="1069"/>
      <c r="H13" s="1069"/>
      <c r="I13" s="1069"/>
      <c r="J13" s="1069"/>
      <c r="K13" s="1069"/>
      <c r="L13" s="1070">
        <f t="shared" si="0"/>
        <v>0</v>
      </c>
      <c r="M13" s="1071">
        <f t="shared" si="1"/>
        <v>0</v>
      </c>
      <c r="N13" s="1072"/>
      <c r="O13" s="1069"/>
      <c r="P13" s="1071">
        <f t="shared" si="2"/>
        <v>0</v>
      </c>
      <c r="Q13" s="1048"/>
      <c r="R13"/>
      <c r="S13"/>
      <c r="T13"/>
      <c r="U13"/>
      <c r="V13"/>
      <c r="W13"/>
      <c r="X13"/>
      <c r="Y13"/>
      <c r="Z13"/>
      <c r="AA13"/>
      <c r="AB13"/>
      <c r="AC13"/>
      <c r="AD13"/>
      <c r="AE13"/>
      <c r="AF13"/>
      <c r="AG13"/>
      <c r="AH13"/>
      <c r="AI13"/>
      <c r="AJ13"/>
      <c r="AK13"/>
      <c r="AL13"/>
      <c r="AM13"/>
      <c r="AN13"/>
      <c r="AO13"/>
    </row>
    <row r="14" spans="1:41" ht="15">
      <c r="A14" s="1048"/>
      <c r="B14" s="1068" t="s">
        <v>1061</v>
      </c>
      <c r="C14" s="1060"/>
      <c r="D14" s="1069"/>
      <c r="E14" s="1069"/>
      <c r="F14" s="1069"/>
      <c r="G14" s="1069"/>
      <c r="H14" s="1069"/>
      <c r="I14" s="1069"/>
      <c r="J14" s="1069"/>
      <c r="K14" s="1069"/>
      <c r="L14" s="1070">
        <f t="shared" si="0"/>
        <v>0</v>
      </c>
      <c r="M14" s="1071">
        <f t="shared" si="1"/>
        <v>0</v>
      </c>
      <c r="N14" s="1072"/>
      <c r="O14" s="1069"/>
      <c r="P14" s="1071">
        <f t="shared" si="2"/>
        <v>0</v>
      </c>
      <c r="Q14" s="1048"/>
      <c r="R14"/>
      <c r="S14"/>
      <c r="T14"/>
      <c r="U14"/>
      <c r="V14"/>
      <c r="W14"/>
      <c r="X14"/>
      <c r="Y14"/>
      <c r="Z14"/>
      <c r="AA14"/>
      <c r="AB14"/>
      <c r="AC14"/>
      <c r="AD14"/>
      <c r="AE14"/>
      <c r="AF14"/>
      <c r="AG14"/>
      <c r="AH14"/>
      <c r="AI14"/>
      <c r="AJ14"/>
      <c r="AK14"/>
      <c r="AL14"/>
      <c r="AM14"/>
      <c r="AN14"/>
      <c r="AO14"/>
    </row>
    <row r="15" spans="1:41" ht="15">
      <c r="A15" s="1048"/>
      <c r="B15" s="1068" t="s">
        <v>1062</v>
      </c>
      <c r="C15" s="1060"/>
      <c r="D15" s="1069"/>
      <c r="E15" s="1069"/>
      <c r="F15" s="1069"/>
      <c r="G15" s="1069"/>
      <c r="H15" s="1069"/>
      <c r="I15" s="1069"/>
      <c r="J15" s="1069"/>
      <c r="K15" s="1069"/>
      <c r="L15" s="1070">
        <f t="shared" si="0"/>
        <v>0</v>
      </c>
      <c r="M15" s="1071">
        <f t="shared" si="1"/>
        <v>0</v>
      </c>
      <c r="N15" s="1072"/>
      <c r="O15" s="1069"/>
      <c r="P15" s="1071">
        <f t="shared" si="2"/>
        <v>0</v>
      </c>
      <c r="Q15" s="1048"/>
      <c r="R15"/>
      <c r="S15"/>
      <c r="T15"/>
      <c r="U15"/>
      <c r="V15"/>
      <c r="W15"/>
      <c r="X15"/>
      <c r="Y15"/>
      <c r="Z15"/>
      <c r="AA15"/>
      <c r="AB15"/>
      <c r="AC15"/>
      <c r="AD15"/>
      <c r="AE15"/>
      <c r="AF15"/>
      <c r="AG15"/>
      <c r="AH15"/>
      <c r="AI15"/>
      <c r="AJ15"/>
      <c r="AK15"/>
      <c r="AL15"/>
      <c r="AM15"/>
      <c r="AN15"/>
      <c r="AO15"/>
    </row>
    <row r="16" spans="1:41" ht="15">
      <c r="A16" s="1048"/>
      <c r="B16" s="1073" t="s">
        <v>1063</v>
      </c>
      <c r="C16" s="1074"/>
      <c r="D16" s="1075"/>
      <c r="E16" s="1075"/>
      <c r="F16" s="1075"/>
      <c r="G16" s="1075"/>
      <c r="H16" s="1075"/>
      <c r="I16" s="1075"/>
      <c r="J16" s="1075"/>
      <c r="K16" s="1075"/>
      <c r="L16" s="1075">
        <f t="shared" si="0"/>
        <v>0</v>
      </c>
      <c r="M16" s="1075">
        <f t="shared" si="1"/>
        <v>0</v>
      </c>
      <c r="N16" s="1078"/>
      <c r="O16" s="1075"/>
      <c r="P16" s="1071">
        <f t="shared" si="2"/>
        <v>0</v>
      </c>
      <c r="Q16" s="1048"/>
      <c r="R16"/>
      <c r="S16"/>
      <c r="T16"/>
      <c r="U16"/>
      <c r="V16"/>
      <c r="W16"/>
      <c r="X16"/>
      <c r="Y16"/>
      <c r="Z16"/>
      <c r="AA16"/>
      <c r="AB16"/>
      <c r="AC16"/>
      <c r="AD16"/>
      <c r="AE16"/>
      <c r="AF16"/>
      <c r="AG16"/>
      <c r="AH16"/>
      <c r="AI16"/>
      <c r="AJ16"/>
      <c r="AK16"/>
      <c r="AL16"/>
      <c r="AM16"/>
      <c r="AN16"/>
      <c r="AO16"/>
    </row>
    <row r="17" spans="1:50" ht="15">
      <c r="A17" s="1048"/>
      <c r="B17" s="2013" t="s">
        <v>816</v>
      </c>
      <c r="C17" s="2013"/>
      <c r="D17" s="2013"/>
      <c r="E17" s="2013"/>
      <c r="F17" s="2013"/>
      <c r="G17" s="2013"/>
      <c r="H17" s="2013"/>
      <c r="I17" s="2013"/>
      <c r="J17" s="2013"/>
      <c r="K17" s="2013"/>
      <c r="L17" s="2013"/>
      <c r="M17" s="2013"/>
      <c r="N17" s="2013"/>
      <c r="O17" s="2013"/>
      <c r="P17" s="2013"/>
      <c r="Q17" s="1048"/>
      <c r="R17"/>
      <c r="S17"/>
      <c r="T17"/>
      <c r="U17"/>
      <c r="V17"/>
      <c r="W17"/>
      <c r="X17"/>
      <c r="Y17"/>
      <c r="Z17"/>
      <c r="AA17"/>
      <c r="AB17"/>
      <c r="AC17"/>
      <c r="AD17"/>
      <c r="AE17"/>
      <c r="AF17"/>
      <c r="AG17"/>
      <c r="AH17"/>
      <c r="AI17"/>
      <c r="AJ17"/>
      <c r="AK17"/>
      <c r="AL17"/>
      <c r="AM17"/>
      <c r="AN17"/>
      <c r="AO17"/>
      <c r="AP17"/>
      <c r="AQ17"/>
      <c r="AR17"/>
      <c r="AS17"/>
      <c r="AT17"/>
      <c r="AU17"/>
      <c r="AV17"/>
      <c r="AW17"/>
      <c r="AX17"/>
    </row>
    <row r="18" spans="1:50" ht="15">
      <c r="A18" s="1048"/>
      <c r="B18" s="1082"/>
      <c r="C18" s="1079"/>
      <c r="D18" s="1081"/>
      <c r="E18" s="1081"/>
      <c r="F18" s="1081"/>
      <c r="G18" s="1081"/>
      <c r="H18" s="1081"/>
      <c r="I18" s="1081"/>
      <c r="J18" s="1081"/>
      <c r="K18" s="1081"/>
      <c r="L18" s="1081"/>
      <c r="M18" s="1081"/>
      <c r="N18" s="1080"/>
      <c r="O18" s="1080"/>
      <c r="P18" s="1083"/>
      <c r="Q18" s="1048"/>
      <c r="R18"/>
      <c r="S18"/>
      <c r="T18"/>
      <c r="U18"/>
      <c r="V18"/>
      <c r="W18"/>
      <c r="X18"/>
      <c r="Y18"/>
      <c r="Z18"/>
      <c r="AA18"/>
      <c r="AB18"/>
      <c r="AC18"/>
      <c r="AD18"/>
      <c r="AE18"/>
      <c r="AF18"/>
      <c r="AG18"/>
      <c r="AH18"/>
      <c r="AI18"/>
      <c r="AJ18"/>
      <c r="AK18"/>
      <c r="AL18"/>
      <c r="AM18"/>
      <c r="AN18"/>
      <c r="AO18"/>
      <c r="AP18"/>
      <c r="AQ18"/>
      <c r="AR18"/>
      <c r="AS18"/>
      <c r="AT18"/>
      <c r="AU18"/>
      <c r="AV18"/>
      <c r="AW18"/>
      <c r="AX18"/>
    </row>
    <row r="19" spans="1:50" ht="15">
      <c r="A19" s="1048"/>
      <c r="B19" s="1084" t="s">
        <v>1064</v>
      </c>
      <c r="C19" s="1055"/>
      <c r="D19" s="1085">
        <f>SUM(D11:D16)</f>
        <v>0</v>
      </c>
      <c r="E19" s="1085">
        <f aca="true" t="shared" si="3" ref="E19:J19">SUM(E11:E16)</f>
        <v>0</v>
      </c>
      <c r="F19" s="1085">
        <f t="shared" si="3"/>
        <v>0</v>
      </c>
      <c r="G19" s="1085">
        <f t="shared" si="3"/>
        <v>0</v>
      </c>
      <c r="H19" s="1085">
        <f t="shared" si="3"/>
        <v>0</v>
      </c>
      <c r="I19" s="1085">
        <f t="shared" si="3"/>
        <v>0</v>
      </c>
      <c r="J19" s="1085">
        <f t="shared" si="3"/>
        <v>0</v>
      </c>
      <c r="K19" s="1085" t="e">
        <v>#REF!</v>
      </c>
      <c r="L19" s="1085">
        <f>SUM(L11:L16)</f>
        <v>0</v>
      </c>
      <c r="M19" s="1086">
        <f>SUM(M11:M16)</f>
        <v>0</v>
      </c>
      <c r="N19" s="1099"/>
      <c r="O19" s="1085">
        <v>0</v>
      </c>
      <c r="P19" s="1086">
        <f>+M19-O19</f>
        <v>0</v>
      </c>
      <c r="Q19" s="1048"/>
      <c r="R19"/>
      <c r="S19"/>
      <c r="T19"/>
      <c r="U19"/>
      <c r="V19"/>
      <c r="W19"/>
      <c r="X19"/>
      <c r="Y19"/>
      <c r="Z19"/>
      <c r="AA19"/>
      <c r="AB19"/>
      <c r="AC19"/>
      <c r="AD19"/>
      <c r="AE19"/>
      <c r="AF19"/>
      <c r="AG19"/>
      <c r="AH19"/>
      <c r="AI19"/>
      <c r="AJ19"/>
      <c r="AK19"/>
      <c r="AL19"/>
      <c r="AM19"/>
      <c r="AN19"/>
      <c r="AO19"/>
      <c r="AP19"/>
      <c r="AQ19"/>
      <c r="AR19"/>
      <c r="AS19"/>
      <c r="AT19"/>
      <c r="AU19"/>
      <c r="AV19"/>
      <c r="AW19"/>
      <c r="AX19"/>
    </row>
    <row r="20" spans="1:50" ht="15">
      <c r="A20" s="1048"/>
      <c r="B20" s="1068" t="s">
        <v>1065</v>
      </c>
      <c r="C20" s="1060"/>
      <c r="D20" s="1069"/>
      <c r="E20" s="1069"/>
      <c r="F20" s="1069"/>
      <c r="G20" s="1069"/>
      <c r="H20" s="1069"/>
      <c r="I20" s="1069"/>
      <c r="J20" s="1069"/>
      <c r="K20" s="1069"/>
      <c r="L20" s="1069"/>
      <c r="M20" s="1071"/>
      <c r="N20" s="1072"/>
      <c r="O20" s="1069"/>
      <c r="P20" s="1086">
        <f>+M20-O20</f>
        <v>0</v>
      </c>
      <c r="Q20" s="1048"/>
      <c r="R20"/>
      <c r="S20"/>
      <c r="T20"/>
      <c r="U20"/>
      <c r="V20"/>
      <c r="W20"/>
      <c r="X20"/>
      <c r="Y20"/>
      <c r="Z20"/>
      <c r="AA20"/>
      <c r="AB20"/>
      <c r="AC20"/>
      <c r="AD20"/>
      <c r="AE20"/>
      <c r="AF20"/>
      <c r="AG20"/>
      <c r="AH20"/>
      <c r="AI20"/>
      <c r="AJ20"/>
      <c r="AK20"/>
      <c r="AL20"/>
      <c r="AM20"/>
      <c r="AN20"/>
      <c r="AO20"/>
      <c r="AP20"/>
      <c r="AQ20"/>
      <c r="AR20"/>
      <c r="AS20"/>
      <c r="AT20"/>
      <c r="AU20"/>
      <c r="AV20"/>
      <c r="AW20"/>
      <c r="AX20"/>
    </row>
    <row r="21" spans="1:50" ht="15">
      <c r="A21" s="1048"/>
      <c r="B21" s="1073" t="s">
        <v>1066</v>
      </c>
      <c r="C21" s="1074"/>
      <c r="D21" s="1076">
        <f>+D19+D20</f>
        <v>0</v>
      </c>
      <c r="E21" s="1076">
        <f aca="true" t="shared" si="4" ref="E21:M21">+E19+E20</f>
        <v>0</v>
      </c>
      <c r="F21" s="1076">
        <f t="shared" si="4"/>
        <v>0</v>
      </c>
      <c r="G21" s="1076">
        <f t="shared" si="4"/>
        <v>0</v>
      </c>
      <c r="H21" s="1076">
        <f t="shared" si="4"/>
        <v>0</v>
      </c>
      <c r="I21" s="1076">
        <f t="shared" si="4"/>
        <v>0</v>
      </c>
      <c r="J21" s="1076">
        <f t="shared" si="4"/>
        <v>0</v>
      </c>
      <c r="K21" s="1076" t="e">
        <v>#REF!</v>
      </c>
      <c r="L21" s="1076">
        <f t="shared" si="4"/>
        <v>0</v>
      </c>
      <c r="M21" s="1077">
        <f t="shared" si="4"/>
        <v>0</v>
      </c>
      <c r="N21" s="1078"/>
      <c r="O21" s="1075">
        <v>0</v>
      </c>
      <c r="P21" s="1086">
        <f>+M21-O21</f>
        <v>0</v>
      </c>
      <c r="Q21" s="1048"/>
      <c r="R21"/>
      <c r="S21"/>
      <c r="T21"/>
      <c r="U21"/>
      <c r="V21"/>
      <c r="W21"/>
      <c r="X21"/>
      <c r="Y21"/>
      <c r="Z21"/>
      <c r="AA21"/>
      <c r="AB21"/>
      <c r="AC21"/>
      <c r="AD21"/>
      <c r="AE21"/>
      <c r="AF21"/>
      <c r="AG21"/>
      <c r="AH21"/>
      <c r="AI21"/>
      <c r="AJ21"/>
      <c r="AK21"/>
      <c r="AL21"/>
      <c r="AM21"/>
      <c r="AN21"/>
      <c r="AO21"/>
      <c r="AP21"/>
      <c r="AQ21"/>
      <c r="AR21"/>
      <c r="AS21"/>
      <c r="AT21"/>
      <c r="AU21"/>
      <c r="AV21"/>
      <c r="AW21"/>
      <c r="AX21"/>
    </row>
    <row r="22" spans="1:50" ht="15">
      <c r="A22" s="1048"/>
      <c r="B22" s="1087"/>
      <c r="C22" s="1079"/>
      <c r="D22" s="1079"/>
      <c r="E22" s="1079"/>
      <c r="F22" s="1049"/>
      <c r="G22" s="1079"/>
      <c r="H22" s="1079"/>
      <c r="I22" s="1079"/>
      <c r="J22" s="1079"/>
      <c r="K22" s="1079"/>
      <c r="L22" s="1079"/>
      <c r="M22" s="1049"/>
      <c r="N22" s="1079"/>
      <c r="O22" s="1079"/>
      <c r="P22" s="1088">
        <v>0</v>
      </c>
      <c r="Q22" s="1048"/>
      <c r="R22"/>
      <c r="S22"/>
      <c r="T22"/>
      <c r="U22"/>
      <c r="V22"/>
      <c r="W22"/>
      <c r="X22"/>
      <c r="Y22"/>
      <c r="Z22"/>
      <c r="AA22"/>
      <c r="AB22"/>
      <c r="AC22"/>
      <c r="AD22"/>
      <c r="AE22"/>
      <c r="AF22"/>
      <c r="AG22"/>
      <c r="AH22"/>
      <c r="AI22"/>
      <c r="AJ22"/>
      <c r="AK22"/>
      <c r="AL22"/>
      <c r="AM22"/>
      <c r="AN22"/>
      <c r="AO22"/>
      <c r="AP22"/>
      <c r="AQ22"/>
      <c r="AR22"/>
      <c r="AS22"/>
      <c r="AT22"/>
      <c r="AU22"/>
      <c r="AV22"/>
      <c r="AW22"/>
      <c r="AX22"/>
    </row>
    <row r="23" spans="1:50" ht="15">
      <c r="A23" s="1048"/>
      <c r="B23" s="1089"/>
      <c r="C23" s="1082"/>
      <c r="D23" s="1082"/>
      <c r="E23" s="1082"/>
      <c r="F23" s="1082"/>
      <c r="G23" s="1082"/>
      <c r="H23" s="1082"/>
      <c r="I23" s="1082"/>
      <c r="J23" s="1082"/>
      <c r="K23" s="1082"/>
      <c r="L23" s="1082"/>
      <c r="M23" s="1082"/>
      <c r="N23" s="1082"/>
      <c r="O23" s="1082"/>
      <c r="P23" s="1088">
        <v>0</v>
      </c>
      <c r="Q23" s="1048"/>
      <c r="R23"/>
      <c r="S23"/>
      <c r="T23"/>
      <c r="U23"/>
      <c r="V23"/>
      <c r="W23"/>
      <c r="X23"/>
      <c r="Y23"/>
      <c r="Z23"/>
      <c r="AA23"/>
      <c r="AB23"/>
      <c r="AC23"/>
      <c r="AD23"/>
      <c r="AE23"/>
      <c r="AF23"/>
      <c r="AG23"/>
      <c r="AH23"/>
      <c r="AI23"/>
      <c r="AJ23"/>
      <c r="AK23"/>
      <c r="AL23"/>
      <c r="AM23"/>
      <c r="AN23"/>
      <c r="AO23"/>
      <c r="AP23"/>
      <c r="AQ23"/>
      <c r="AR23"/>
      <c r="AS23"/>
      <c r="AT23"/>
      <c r="AU23"/>
      <c r="AV23"/>
      <c r="AW23"/>
      <c r="AX23"/>
    </row>
    <row r="24" spans="1:50" ht="15">
      <c r="A24" s="1048"/>
      <c r="B24" s="1089"/>
      <c r="C24" s="1082"/>
      <c r="D24" s="1082"/>
      <c r="E24" s="1082"/>
      <c r="F24" s="1082"/>
      <c r="G24" s="1082"/>
      <c r="H24" s="1082"/>
      <c r="I24" s="1079"/>
      <c r="J24" s="1079"/>
      <c r="K24" s="1079"/>
      <c r="L24" s="1079"/>
      <c r="M24" s="1079"/>
      <c r="N24" s="1079"/>
      <c r="O24" s="1079"/>
      <c r="P24" s="1079"/>
      <c r="Q24" s="1090"/>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row>
    <row r="25" spans="1:50" ht="15">
      <c r="A25" s="1052"/>
      <c r="B25" s="1053" t="s">
        <v>1067</v>
      </c>
      <c r="C25" s="1053"/>
      <c r="D25" s="1053"/>
      <c r="E25" s="1053"/>
      <c r="F25" s="1053"/>
      <c r="G25" s="1053"/>
      <c r="H25" s="1091"/>
      <c r="I25" s="1054"/>
      <c r="J25" s="1054"/>
      <c r="K25" s="1054"/>
      <c r="L25" s="1054"/>
      <c r="M25" s="1054"/>
      <c r="N25" s="1054"/>
      <c r="O25" s="1054"/>
      <c r="P25" s="1054"/>
      <c r="Q25" s="1092"/>
      <c r="R25" s="1045"/>
      <c r="S25" s="1045"/>
      <c r="T25" s="1045"/>
      <c r="U25" s="1045"/>
      <c r="V25" s="1045"/>
      <c r="W25" s="1045"/>
      <c r="X25" s="1045"/>
      <c r="Y25" s="1045"/>
      <c r="Z25" s="1045"/>
      <c r="AA25" s="1045"/>
      <c r="AB25" s="1045"/>
      <c r="AC25" s="1045"/>
      <c r="AD25" s="1045"/>
      <c r="AE25" s="1045"/>
      <c r="AF25" s="1045"/>
      <c r="AG25" s="1045"/>
      <c r="AH25" s="1045"/>
      <c r="AI25" s="1045"/>
      <c r="AJ25" s="1045"/>
      <c r="AK25" s="1045"/>
      <c r="AL25" s="1045"/>
      <c r="AM25" s="1045"/>
      <c r="AN25" s="1045"/>
      <c r="AO25" s="1045"/>
      <c r="AP25" s="1045"/>
      <c r="AQ25" s="1045"/>
      <c r="AR25" s="1045"/>
      <c r="AS25" s="1045"/>
      <c r="AT25" s="1045"/>
      <c r="AU25" s="1045"/>
      <c r="AV25" s="1045"/>
      <c r="AW25" s="1045"/>
      <c r="AX25" s="1045"/>
    </row>
    <row r="26" spans="1:50" ht="15">
      <c r="A26" s="1048"/>
      <c r="B26" s="2007" t="s">
        <v>1068</v>
      </c>
      <c r="C26" s="2008"/>
      <c r="D26" s="2008"/>
      <c r="E26" s="2008"/>
      <c r="F26" s="2008"/>
      <c r="G26" s="2008"/>
      <c r="H26" s="2009"/>
      <c r="I26" s="1079"/>
      <c r="J26" s="1079"/>
      <c r="K26" s="1079"/>
      <c r="L26" s="1079"/>
      <c r="M26" s="1079"/>
      <c r="N26" s="1079"/>
      <c r="O26" s="1079"/>
      <c r="P26" s="1079"/>
      <c r="Q26" s="1090"/>
      <c r="R26" s="1047"/>
      <c r="S26" s="1047"/>
      <c r="T26" s="1047"/>
      <c r="U26" s="1047"/>
      <c r="V26" s="1047"/>
      <c r="W26" s="1047"/>
      <c r="X26" s="1047"/>
      <c r="Y26" s="1047"/>
      <c r="Z26" s="1047"/>
      <c r="AA26" s="1047"/>
      <c r="AB26" s="1047"/>
      <c r="AC26" s="1047"/>
      <c r="AD26" s="1047"/>
      <c r="AE26" s="1047"/>
      <c r="AF26" s="1047"/>
      <c r="AG26" s="1047"/>
      <c r="AH26" s="1047"/>
      <c r="AI26" s="1047"/>
      <c r="AJ26" s="1047"/>
      <c r="AK26" s="1047"/>
      <c r="AL26" s="1047"/>
      <c r="AM26" s="1047"/>
      <c r="AN26" s="1047"/>
      <c r="AO26" s="1047"/>
      <c r="AP26" s="1047"/>
      <c r="AQ26" s="1047"/>
      <c r="AR26" s="1047"/>
      <c r="AS26" s="1047"/>
      <c r="AT26" s="1047"/>
      <c r="AU26" s="1047"/>
      <c r="AV26" s="1047"/>
      <c r="AW26" s="1047"/>
      <c r="AX26" s="1047"/>
    </row>
    <row r="27" spans="1:50" ht="15">
      <c r="A27" s="1048"/>
      <c r="B27" s="2004" t="s">
        <v>1070</v>
      </c>
      <c r="C27" s="2005"/>
      <c r="D27" s="2005"/>
      <c r="E27" s="2005"/>
      <c r="F27" s="2005"/>
      <c r="G27" s="2006"/>
      <c r="H27" s="1088">
        <f>+L21</f>
        <v>0</v>
      </c>
      <c r="I27" s="1081"/>
      <c r="J27" s="1079"/>
      <c r="K27" s="1079"/>
      <c r="L27" s="1079"/>
      <c r="M27" s="1079"/>
      <c r="N27" s="1079"/>
      <c r="O27" s="1079"/>
      <c r="P27" s="1079"/>
      <c r="Q27" s="1090"/>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7"/>
      <c r="AO27" s="1047"/>
      <c r="AP27" s="1047"/>
      <c r="AQ27" s="1047"/>
      <c r="AR27" s="1047"/>
      <c r="AS27" s="1047"/>
      <c r="AT27" s="1047"/>
      <c r="AU27" s="1047"/>
      <c r="AV27" s="1047"/>
      <c r="AW27" s="1047"/>
      <c r="AX27" s="1047"/>
    </row>
    <row r="28" spans="1:50" ht="15">
      <c r="A28" s="1048"/>
      <c r="B28" s="2004" t="s">
        <v>717</v>
      </c>
      <c r="C28" s="2005"/>
      <c r="D28" s="2005"/>
      <c r="E28" s="2005"/>
      <c r="F28" s="2005"/>
      <c r="G28" s="2006"/>
      <c r="H28" s="1093"/>
      <c r="I28" s="1080"/>
      <c r="J28" s="1094"/>
      <c r="K28" s="1079"/>
      <c r="L28" s="1079"/>
      <c r="M28" s="1079"/>
      <c r="N28" s="1079"/>
      <c r="O28" s="1079"/>
      <c r="P28" s="1079"/>
      <c r="Q28" s="1090"/>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47"/>
      <c r="AM28" s="1047"/>
      <c r="AN28" s="1047"/>
      <c r="AO28" s="1047"/>
      <c r="AP28" s="1047"/>
      <c r="AQ28" s="1047"/>
      <c r="AR28" s="1047"/>
      <c r="AS28" s="1047"/>
      <c r="AT28" s="1047"/>
      <c r="AU28" s="1047"/>
      <c r="AV28" s="1047"/>
      <c r="AW28" s="1047"/>
      <c r="AX28" s="1047"/>
    </row>
    <row r="29" spans="1:50" ht="15">
      <c r="A29" s="1048"/>
      <c r="B29" s="2004" t="s">
        <v>468</v>
      </c>
      <c r="C29" s="2005"/>
      <c r="D29" s="2005"/>
      <c r="E29" s="2005"/>
      <c r="F29" s="2005"/>
      <c r="G29" s="2006"/>
      <c r="H29" s="1088">
        <f>+H27-H28</f>
        <v>0</v>
      </c>
      <c r="I29" s="1081"/>
      <c r="J29" s="1079"/>
      <c r="K29" s="1095"/>
      <c r="L29" s="1079"/>
      <c r="M29" s="1079"/>
      <c r="N29" s="1079"/>
      <c r="O29" s="1079"/>
      <c r="P29" s="1079"/>
      <c r="Q29" s="1090"/>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7"/>
      <c r="AQ29" s="1047"/>
      <c r="AR29" s="1047"/>
      <c r="AS29" s="1047"/>
      <c r="AT29" s="1047"/>
      <c r="AU29" s="1047"/>
      <c r="AV29" s="1047"/>
      <c r="AW29" s="1047"/>
      <c r="AX29" s="1047"/>
    </row>
    <row r="30" spans="1:50" ht="15">
      <c r="A30" s="1048"/>
      <c r="B30" s="2007" t="s">
        <v>1069</v>
      </c>
      <c r="C30" s="2008"/>
      <c r="D30" s="2008"/>
      <c r="E30" s="2008"/>
      <c r="F30" s="2008"/>
      <c r="G30" s="2008"/>
      <c r="H30" s="2009"/>
      <c r="I30" s="1081"/>
      <c r="J30" s="1079"/>
      <c r="K30" s="1079"/>
      <c r="L30" s="1079"/>
      <c r="M30" s="1079"/>
      <c r="N30" s="1079"/>
      <c r="O30" s="1079"/>
      <c r="P30" s="1079"/>
      <c r="Q30" s="1090"/>
      <c r="R30" s="1047"/>
      <c r="S30" s="1047"/>
      <c r="T30" s="1047"/>
      <c r="U30" s="1047"/>
      <c r="V30" s="1047"/>
      <c r="W30" s="1047"/>
      <c r="X30" s="1047"/>
      <c r="Y30" s="1047"/>
      <c r="Z30" s="1047"/>
      <c r="AA30" s="1047"/>
      <c r="AB30" s="1047"/>
      <c r="AC30" s="1047"/>
      <c r="AD30" s="1047"/>
      <c r="AE30" s="1047"/>
      <c r="AF30" s="1047"/>
      <c r="AG30" s="1047"/>
      <c r="AH30" s="1047"/>
      <c r="AI30" s="1047"/>
      <c r="AJ30" s="1047"/>
      <c r="AK30" s="1047"/>
      <c r="AL30" s="1047"/>
      <c r="AM30" s="1047"/>
      <c r="AN30" s="1047"/>
      <c r="AO30" s="1047"/>
      <c r="AP30" s="1047"/>
      <c r="AQ30" s="1047"/>
      <c r="AR30" s="1047"/>
      <c r="AS30" s="1047"/>
      <c r="AT30" s="1047"/>
      <c r="AU30" s="1047"/>
      <c r="AV30" s="1047"/>
      <c r="AW30" s="1047"/>
      <c r="AX30" s="1047"/>
    </row>
    <row r="31" spans="1:50" ht="15">
      <c r="A31" s="1048"/>
      <c r="B31" s="2001" t="s">
        <v>1071</v>
      </c>
      <c r="C31" s="2002"/>
      <c r="D31" s="2002"/>
      <c r="E31" s="2002"/>
      <c r="F31" s="2002"/>
      <c r="G31" s="2003"/>
      <c r="H31" s="1088">
        <f>+O21</f>
        <v>0</v>
      </c>
      <c r="I31" s="1081"/>
      <c r="J31" s="1079"/>
      <c r="K31" s="1079"/>
      <c r="L31" s="1079"/>
      <c r="M31" s="1079"/>
      <c r="N31" s="1079"/>
      <c r="O31" s="1079"/>
      <c r="P31" s="1079"/>
      <c r="Q31" s="1090"/>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7"/>
      <c r="AO31" s="1047"/>
      <c r="AP31" s="1047"/>
      <c r="AQ31" s="1047"/>
      <c r="AR31" s="1047"/>
      <c r="AS31" s="1047"/>
      <c r="AT31" s="1047"/>
      <c r="AU31" s="1047"/>
      <c r="AV31" s="1047"/>
      <c r="AW31" s="1047"/>
      <c r="AX31" s="1047"/>
    </row>
    <row r="32" spans="1:50" ht="15">
      <c r="A32" s="1048"/>
      <c r="B32" s="2001" t="s">
        <v>1072</v>
      </c>
      <c r="C32" s="2002"/>
      <c r="D32" s="2002"/>
      <c r="E32" s="2002"/>
      <c r="F32" s="2002"/>
      <c r="G32" s="2003"/>
      <c r="H32" s="1093"/>
      <c r="I32" s="1080"/>
      <c r="J32" s="1079"/>
      <c r="K32" s="1079"/>
      <c r="L32" s="1079"/>
      <c r="M32" s="1079"/>
      <c r="N32" s="1079"/>
      <c r="O32" s="1079"/>
      <c r="P32" s="1079"/>
      <c r="Q32" s="1048"/>
      <c r="R32"/>
      <c r="S32"/>
      <c r="T32"/>
      <c r="U32"/>
      <c r="V32"/>
      <c r="W32"/>
      <c r="X32"/>
      <c r="Y32"/>
      <c r="Z32"/>
      <c r="AA32"/>
      <c r="AB32"/>
      <c r="AC32"/>
      <c r="AD32"/>
      <c r="AE32"/>
      <c r="AF32"/>
      <c r="AG32"/>
      <c r="AH32"/>
      <c r="AI32"/>
      <c r="AJ32"/>
      <c r="AK32"/>
      <c r="AL32"/>
      <c r="AM32"/>
      <c r="AN32"/>
      <c r="AO32"/>
      <c r="AP32"/>
      <c r="AQ32"/>
      <c r="AR32"/>
      <c r="AS32"/>
      <c r="AT32"/>
      <c r="AU32"/>
      <c r="AV32"/>
      <c r="AW32"/>
      <c r="AX32"/>
    </row>
    <row r="33" spans="1:17" ht="15">
      <c r="A33" s="1048"/>
      <c r="B33" s="2001" t="s">
        <v>1073</v>
      </c>
      <c r="C33" s="2002"/>
      <c r="D33" s="2002"/>
      <c r="E33" s="2002"/>
      <c r="F33" s="2002"/>
      <c r="G33" s="2003"/>
      <c r="H33" s="1088">
        <v>0</v>
      </c>
      <c r="I33" s="1081"/>
      <c r="J33" s="1094"/>
      <c r="K33" s="1079"/>
      <c r="L33" s="1079"/>
      <c r="M33" s="1079"/>
      <c r="N33" s="1079"/>
      <c r="O33" s="1079"/>
      <c r="P33" s="1079"/>
      <c r="Q33" s="1048"/>
    </row>
    <row r="34" spans="1:17" ht="15">
      <c r="A34" s="1048"/>
      <c r="B34" s="2001" t="s">
        <v>0</v>
      </c>
      <c r="C34" s="2002"/>
      <c r="D34" s="2002"/>
      <c r="E34" s="2002"/>
      <c r="F34" s="2002"/>
      <c r="G34" s="2003"/>
      <c r="H34" s="1088">
        <f>+H31-H32+H33</f>
        <v>0</v>
      </c>
      <c r="I34" s="1081"/>
      <c r="J34" s="1079"/>
      <c r="K34" s="1079"/>
      <c r="L34" s="1079"/>
      <c r="M34" s="1079"/>
      <c r="N34" s="1079"/>
      <c r="O34" s="1079"/>
      <c r="P34" s="1079"/>
      <c r="Q34" s="1048"/>
    </row>
    <row r="35" spans="1:17" ht="15">
      <c r="A35" s="1048"/>
      <c r="B35" s="1998" t="s">
        <v>2</v>
      </c>
      <c r="C35" s="1999"/>
      <c r="D35" s="1999"/>
      <c r="E35" s="1999"/>
      <c r="F35" s="1999"/>
      <c r="G35" s="2000"/>
      <c r="H35" s="1096"/>
      <c r="I35" s="1080"/>
      <c r="J35" s="1079"/>
      <c r="K35" s="1079"/>
      <c r="L35" s="1079"/>
      <c r="M35" s="1079"/>
      <c r="N35" s="1079"/>
      <c r="O35" s="1079"/>
      <c r="P35" s="1079"/>
      <c r="Q35" s="1048"/>
    </row>
    <row r="36" spans="1:17" ht="15">
      <c r="A36" s="1048"/>
      <c r="B36" s="1998" t="s">
        <v>468</v>
      </c>
      <c r="C36" s="1999"/>
      <c r="D36" s="1999"/>
      <c r="E36" s="1999"/>
      <c r="F36" s="1999"/>
      <c r="G36" s="2000"/>
      <c r="H36" s="1088">
        <f>+H34-H35</f>
        <v>0</v>
      </c>
      <c r="I36" s="1081"/>
      <c r="J36" s="1079"/>
      <c r="K36" s="1079"/>
      <c r="L36" s="1079"/>
      <c r="M36" s="1079"/>
      <c r="N36" s="1079"/>
      <c r="O36" s="1079"/>
      <c r="P36" s="1079"/>
      <c r="Q36" s="1048"/>
    </row>
    <row r="37" spans="1:17" ht="15">
      <c r="A37" s="1048"/>
      <c r="B37" s="2007" t="s">
        <v>1</v>
      </c>
      <c r="C37" s="2008"/>
      <c r="D37" s="2008"/>
      <c r="E37" s="2008"/>
      <c r="F37" s="2008"/>
      <c r="G37" s="2008"/>
      <c r="H37" s="2009"/>
      <c r="I37" s="1081"/>
      <c r="J37" s="1079"/>
      <c r="K37" s="1079"/>
      <c r="L37" s="1079"/>
      <c r="M37" s="1079"/>
      <c r="N37" s="1079"/>
      <c r="O37" s="1079"/>
      <c r="P37" s="1079"/>
      <c r="Q37" s="1048"/>
    </row>
    <row r="38" spans="1:17" ht="15">
      <c r="A38" s="1048"/>
      <c r="B38" s="2004" t="s">
        <v>3</v>
      </c>
      <c r="C38" s="2005"/>
      <c r="D38" s="2005"/>
      <c r="E38" s="2005"/>
      <c r="F38" s="2005"/>
      <c r="G38" s="2006"/>
      <c r="H38" s="1088"/>
      <c r="I38" s="1081"/>
      <c r="J38" s="1079"/>
      <c r="K38" s="1079"/>
      <c r="L38" s="1079"/>
      <c r="M38" s="1079"/>
      <c r="N38" s="1079"/>
      <c r="O38" s="1079"/>
      <c r="P38" s="1079"/>
      <c r="Q38" s="1048"/>
    </row>
    <row r="39" spans="1:17" ht="15">
      <c r="A39" s="1048"/>
      <c r="B39" s="2004" t="s">
        <v>4</v>
      </c>
      <c r="C39" s="2005"/>
      <c r="D39" s="2005"/>
      <c r="E39" s="2005"/>
      <c r="F39" s="2005"/>
      <c r="G39" s="2006"/>
      <c r="H39" s="1093"/>
      <c r="I39" s="1080"/>
      <c r="J39" s="1079"/>
      <c r="K39" s="1079"/>
      <c r="L39" s="1079"/>
      <c r="M39" s="1079"/>
      <c r="N39" s="1079"/>
      <c r="O39" s="1079"/>
      <c r="P39" s="1079"/>
      <c r="Q39" s="1048"/>
    </row>
    <row r="40" spans="1:17" ht="15">
      <c r="A40" s="1048"/>
      <c r="B40" s="2004" t="s">
        <v>468</v>
      </c>
      <c r="C40" s="2005"/>
      <c r="D40" s="2005"/>
      <c r="E40" s="2005"/>
      <c r="F40" s="2005"/>
      <c r="G40" s="2006"/>
      <c r="H40" s="1088">
        <f>+H38-H39</f>
        <v>0</v>
      </c>
      <c r="I40" s="1081"/>
      <c r="J40" s="1079"/>
      <c r="K40" s="1079"/>
      <c r="L40" s="1079"/>
      <c r="M40" s="1079"/>
      <c r="N40" s="1079"/>
      <c r="O40" s="1079"/>
      <c r="P40" s="1079"/>
      <c r="Q40" s="1048"/>
    </row>
    <row r="41" spans="1:17" ht="15">
      <c r="A41" s="1048"/>
      <c r="B41" s="1079"/>
      <c r="C41" s="1079"/>
      <c r="D41" s="1079"/>
      <c r="E41" s="1079"/>
      <c r="F41" s="1079"/>
      <c r="G41" s="1079"/>
      <c r="H41" s="1079"/>
      <c r="I41" s="1079"/>
      <c r="J41" s="1079"/>
      <c r="K41" s="1079"/>
      <c r="L41" s="1079"/>
      <c r="M41" s="1079"/>
      <c r="N41" s="1079"/>
      <c r="O41" s="1079"/>
      <c r="P41" s="1079"/>
      <c r="Q41" s="1048"/>
    </row>
    <row r="42" spans="1:17" ht="15">
      <c r="A42" s="1048"/>
      <c r="B42" s="1048"/>
      <c r="C42" s="1048"/>
      <c r="D42" s="1048"/>
      <c r="E42" s="1048"/>
      <c r="F42" s="1048"/>
      <c r="G42" s="1048"/>
      <c r="H42" s="1048"/>
      <c r="I42" s="1048"/>
      <c r="J42" s="1048"/>
      <c r="K42" s="1048"/>
      <c r="L42" s="1048"/>
      <c r="M42" s="1048"/>
      <c r="N42" s="1048"/>
      <c r="O42" s="1048"/>
      <c r="P42" s="1079"/>
      <c r="Q42" s="1048"/>
    </row>
    <row r="43" spans="1:17" ht="15">
      <c r="A43" s="1048"/>
      <c r="B43" s="1051" t="s">
        <v>183</v>
      </c>
      <c r="C43" s="1051"/>
      <c r="D43" s="1051"/>
      <c r="E43" s="1051"/>
      <c r="F43" s="1051"/>
      <c r="G43" s="1051"/>
      <c r="H43" s="1051"/>
      <c r="I43" s="1051"/>
      <c r="J43" s="1051"/>
      <c r="K43" s="1051"/>
      <c r="L43" s="1051"/>
      <c r="M43" s="1988" t="s">
        <v>287</v>
      </c>
      <c r="N43" s="1989"/>
      <c r="O43" s="1992"/>
      <c r="P43" s="1993"/>
      <c r="Q43" s="1048"/>
    </row>
    <row r="44" spans="1:17" ht="15">
      <c r="A44" s="1048"/>
      <c r="B44" s="1051" t="s">
        <v>184</v>
      </c>
      <c r="C44" s="1051"/>
      <c r="D44" s="1051"/>
      <c r="E44" s="1051"/>
      <c r="F44" s="1051"/>
      <c r="G44" s="1051"/>
      <c r="H44" s="1051"/>
      <c r="I44" s="1051"/>
      <c r="J44" s="1051"/>
      <c r="K44" s="1051"/>
      <c r="L44" s="1051"/>
      <c r="M44" s="1990" t="s">
        <v>130</v>
      </c>
      <c r="N44" s="1991"/>
      <c r="O44" s="1994"/>
      <c r="P44" s="1995"/>
      <c r="Q44" s="1048"/>
    </row>
    <row r="45" spans="1:17" ht="15">
      <c r="A45" s="1048"/>
      <c r="B45" s="1051" t="s">
        <v>185</v>
      </c>
      <c r="C45" s="1051"/>
      <c r="D45" s="1051"/>
      <c r="E45" s="1051"/>
      <c r="F45" s="1051"/>
      <c r="G45" s="1051"/>
      <c r="H45" s="1051"/>
      <c r="I45" s="1051"/>
      <c r="J45" s="1051"/>
      <c r="K45" s="1051"/>
      <c r="L45" s="1051"/>
      <c r="M45" s="1990" t="s">
        <v>289</v>
      </c>
      <c r="N45" s="1991"/>
      <c r="O45" s="1991">
        <v>2</v>
      </c>
      <c r="P45" s="1996"/>
      <c r="Q45" s="1048"/>
    </row>
    <row r="46" spans="1:17" ht="15">
      <c r="A46"/>
      <c r="B46" s="1051"/>
      <c r="C46" s="1051"/>
      <c r="D46" s="1051"/>
      <c r="E46" s="1051"/>
      <c r="F46" s="1051"/>
      <c r="G46" s="1051"/>
      <c r="H46" s="1051"/>
      <c r="I46" s="1051"/>
      <c r="J46" s="1051"/>
      <c r="K46" s="1051"/>
      <c r="L46" s="1051"/>
      <c r="M46" s="1986" t="s">
        <v>917</v>
      </c>
      <c r="N46" s="1987"/>
      <c r="O46" s="1984">
        <v>40556</v>
      </c>
      <c r="P46" s="1985"/>
      <c r="Q46"/>
    </row>
    <row r="47" spans="1:17" ht="15">
      <c r="A47"/>
      <c r="B47" s="1051"/>
      <c r="C47" s="1051"/>
      <c r="D47" s="1051"/>
      <c r="E47" s="1051"/>
      <c r="F47" s="1051"/>
      <c r="G47" s="1051"/>
      <c r="H47" s="1051"/>
      <c r="I47" s="1051"/>
      <c r="J47" s="1051"/>
      <c r="K47" s="1051"/>
      <c r="L47" s="1051"/>
      <c r="M47" s="1097"/>
      <c r="N47" s="1097"/>
      <c r="O47" s="1098"/>
      <c r="P47" s="1098"/>
      <c r="Q47"/>
    </row>
    <row r="48" spans="1:17" ht="15">
      <c r="A48"/>
      <c r="B48" s="1051" t="s">
        <v>1094</v>
      </c>
      <c r="C48" s="1051"/>
      <c r="D48" s="1051"/>
      <c r="E48" s="1051"/>
      <c r="F48" s="1051"/>
      <c r="G48" s="1051"/>
      <c r="H48" s="1051"/>
      <c r="I48" s="1051"/>
      <c r="J48" s="1051"/>
      <c r="K48" s="1051"/>
      <c r="L48" s="1051"/>
      <c r="M48" s="1051"/>
      <c r="N48" s="1051"/>
      <c r="O48"/>
      <c r="P48"/>
      <c r="Q48"/>
    </row>
    <row r="49" spans="2:14" ht="15">
      <c r="B49" s="1051" t="s">
        <v>1091</v>
      </c>
      <c r="C49" s="1051"/>
      <c r="D49" s="1051"/>
      <c r="E49" s="1051"/>
      <c r="F49" s="1051"/>
      <c r="G49" s="1051"/>
      <c r="H49" s="1051"/>
      <c r="I49" s="1051"/>
      <c r="J49" s="1051"/>
      <c r="K49" s="1051"/>
      <c r="L49" s="1051"/>
      <c r="M49" s="1051"/>
      <c r="N49" s="1051"/>
    </row>
    <row r="50" spans="2:14" ht="15">
      <c r="B50" s="1051"/>
      <c r="C50" s="1051"/>
      <c r="D50" s="1051"/>
      <c r="E50" s="1051"/>
      <c r="F50" s="1051"/>
      <c r="G50" s="1051"/>
      <c r="H50" s="1051"/>
      <c r="I50" s="1051"/>
      <c r="J50" s="1051"/>
      <c r="K50" s="1051"/>
      <c r="L50" s="1051"/>
      <c r="M50" s="1051"/>
      <c r="N50" s="1051"/>
    </row>
    <row r="51" spans="2:14" ht="15">
      <c r="B51" s="459" t="s">
        <v>1075</v>
      </c>
      <c r="C51" s="1051"/>
      <c r="D51" s="1051"/>
      <c r="E51" s="1051"/>
      <c r="F51" s="1051"/>
      <c r="G51" s="1051"/>
      <c r="H51" s="1051"/>
      <c r="I51" s="1051"/>
      <c r="J51" s="1051"/>
      <c r="K51" s="1051"/>
      <c r="L51" s="1051"/>
      <c r="M51" s="1051"/>
      <c r="N51" s="1051"/>
    </row>
    <row r="52" spans="2:14" ht="15">
      <c r="B52" s="459"/>
      <c r="C52" s="1051"/>
      <c r="D52" s="1051"/>
      <c r="E52" s="1051"/>
      <c r="F52" s="1051"/>
      <c r="G52" s="1051"/>
      <c r="H52" s="1051"/>
      <c r="I52" s="1051"/>
      <c r="J52" s="1051"/>
      <c r="K52" s="1051"/>
      <c r="L52" s="1051"/>
      <c r="M52" s="1051"/>
      <c r="N52" s="1051"/>
    </row>
    <row r="53" spans="2:14" ht="15">
      <c r="B53" s="459"/>
      <c r="C53" s="1051"/>
      <c r="D53" s="1051"/>
      <c r="E53" s="1051"/>
      <c r="F53" s="1051"/>
      <c r="G53" s="1051"/>
      <c r="H53" s="1051"/>
      <c r="I53" s="1051"/>
      <c r="J53" s="1051"/>
      <c r="K53" s="1051"/>
      <c r="L53" s="1051"/>
      <c r="M53" s="1051"/>
      <c r="N53" s="1051"/>
    </row>
  </sheetData>
  <sheetProtection/>
  <mergeCells count="35">
    <mergeCell ref="M46:N46"/>
    <mergeCell ref="O46:P46"/>
    <mergeCell ref="M43:N43"/>
    <mergeCell ref="O43:P43"/>
    <mergeCell ref="M44:N44"/>
    <mergeCell ref="O44:P44"/>
    <mergeCell ref="M45:N45"/>
    <mergeCell ref="O45:P45"/>
    <mergeCell ref="B40:G40"/>
    <mergeCell ref="B8:B10"/>
    <mergeCell ref="B32:G32"/>
    <mergeCell ref="B33:G33"/>
    <mergeCell ref="B34:G34"/>
    <mergeCell ref="B37:H37"/>
    <mergeCell ref="B38:G38"/>
    <mergeCell ref="B39:G39"/>
    <mergeCell ref="B17:P17"/>
    <mergeCell ref="B35:G35"/>
    <mergeCell ref="B36:G36"/>
    <mergeCell ref="B31:G31"/>
    <mergeCell ref="B27:G27"/>
    <mergeCell ref="B26:H26"/>
    <mergeCell ref="B28:G28"/>
    <mergeCell ref="B29:G29"/>
    <mergeCell ref="B30:H30"/>
    <mergeCell ref="B2:L3"/>
    <mergeCell ref="O5:P5"/>
    <mergeCell ref="M5:N5"/>
    <mergeCell ref="M2:N2"/>
    <mergeCell ref="M3:N3"/>
    <mergeCell ref="M4:N4"/>
    <mergeCell ref="O2:P2"/>
    <mergeCell ref="O3:P3"/>
    <mergeCell ref="O4:P4"/>
    <mergeCell ref="B4:L5"/>
  </mergeCells>
  <printOptions/>
  <pageMargins left="0.75" right="0.75" top="0.58" bottom="0.42" header="0.76" footer="0.5"/>
  <pageSetup fitToHeight="2" fitToWidth="1" horizontalDpi="600" verticalDpi="600" orientation="landscape" paperSize="9" scale="89" r:id="rId1"/>
</worksheet>
</file>

<file path=xl/worksheets/sheet84.xml><?xml version="1.0" encoding="utf-8"?>
<worksheet xmlns="http://schemas.openxmlformats.org/spreadsheetml/2006/main" xmlns:r="http://schemas.openxmlformats.org/officeDocument/2006/relationships">
  <dimension ref="A1:M73"/>
  <sheetViews>
    <sheetView showGridLines="0" zoomScalePageLayoutView="0" workbookViewId="0" topLeftCell="A13">
      <selection activeCell="F37" sqref="F37"/>
    </sheetView>
  </sheetViews>
  <sheetFormatPr defaultColWidth="11.421875" defaultRowHeight="12.75"/>
  <cols>
    <col min="1" max="1" width="2.28125" style="23" customWidth="1"/>
    <col min="2" max="2" width="14.140625" style="23" customWidth="1"/>
    <col min="3" max="3" width="0" style="23" hidden="1" customWidth="1"/>
    <col min="4" max="4" width="28.421875" style="23" customWidth="1"/>
    <col min="5" max="5" width="16.7109375" style="23" customWidth="1"/>
    <col min="6" max="6" width="23.28125" style="23" customWidth="1"/>
    <col min="7" max="7" width="13.421875" style="23" customWidth="1"/>
    <col min="8" max="10" width="7.28125" style="23" customWidth="1"/>
    <col min="11" max="11" width="6.7109375" style="23" customWidth="1"/>
    <col min="12" max="12" width="8.28125" style="23" customWidth="1"/>
    <col min="13" max="16384" width="11.421875" style="23" customWidth="1"/>
  </cols>
  <sheetData>
    <row r="1" spans="1:8" ht="20.25" customHeight="1">
      <c r="A1" s="90"/>
      <c r="B1" s="90"/>
      <c r="C1" s="90"/>
      <c r="D1" s="739"/>
      <c r="E1" s="90"/>
      <c r="F1" s="90"/>
      <c r="G1" s="972"/>
      <c r="H1" s="90"/>
    </row>
    <row r="2" spans="1:8" ht="15">
      <c r="A2" s="90"/>
      <c r="B2" s="1379" t="s">
        <v>277</v>
      </c>
      <c r="C2" s="1379"/>
      <c r="D2" s="1379"/>
      <c r="E2" s="1379"/>
      <c r="F2" s="867" t="s">
        <v>287</v>
      </c>
      <c r="G2" s="257"/>
      <c r="H2" s="90"/>
    </row>
    <row r="3" spans="1:8" ht="20.25" customHeight="1">
      <c r="A3" s="90"/>
      <c r="B3" s="1379"/>
      <c r="C3" s="1379"/>
      <c r="D3" s="1379"/>
      <c r="E3" s="1379"/>
      <c r="F3" s="547" t="s">
        <v>130</v>
      </c>
      <c r="G3" s="85"/>
      <c r="H3" s="90"/>
    </row>
    <row r="4" spans="1:8" ht="20.25" customHeight="1">
      <c r="A4" s="90"/>
      <c r="B4" s="1420" t="s">
        <v>716</v>
      </c>
      <c r="C4" s="1420"/>
      <c r="D4" s="1420"/>
      <c r="E4" s="1420"/>
      <c r="F4" s="547" t="s">
        <v>289</v>
      </c>
      <c r="G4" s="122">
        <v>1</v>
      </c>
      <c r="H4" s="90"/>
    </row>
    <row r="5" spans="1:8" ht="20.25" customHeight="1">
      <c r="A5" s="90"/>
      <c r="B5" s="1420" t="s">
        <v>715</v>
      </c>
      <c r="C5" s="1420"/>
      <c r="D5" s="1420"/>
      <c r="E5" s="1420"/>
      <c r="F5" s="75" t="s">
        <v>917</v>
      </c>
      <c r="G5" s="123">
        <f ca="1">TODAY()</f>
        <v>42394</v>
      </c>
      <c r="H5" s="90"/>
    </row>
    <row r="6" spans="1:8" ht="15.75" customHeight="1">
      <c r="A6" s="90"/>
      <c r="B6" s="270"/>
      <c r="C6" s="90"/>
      <c r="D6" s="90"/>
      <c r="E6" s="90"/>
      <c r="F6" s="90"/>
      <c r="G6" s="90"/>
      <c r="H6" s="90"/>
    </row>
    <row r="7" spans="1:8" ht="45" customHeight="1">
      <c r="A7" s="90"/>
      <c r="B7" s="1404" t="s">
        <v>1076</v>
      </c>
      <c r="C7" s="1404"/>
      <c r="D7" s="1404"/>
      <c r="E7" s="1404"/>
      <c r="F7" s="1404"/>
      <c r="G7" s="1404"/>
      <c r="H7" s="90"/>
    </row>
    <row r="8" spans="1:8" ht="15.75" customHeight="1">
      <c r="A8" s="90"/>
      <c r="B8" s="2014" t="s">
        <v>657</v>
      </c>
      <c r="C8" s="973" t="s">
        <v>344</v>
      </c>
      <c r="D8" s="1495" t="s">
        <v>658</v>
      </c>
      <c r="E8" s="91"/>
      <c r="F8" s="91" t="s">
        <v>347</v>
      </c>
      <c r="G8" s="299"/>
      <c r="H8" s="90"/>
    </row>
    <row r="9" spans="1:12" ht="30.75" customHeight="1">
      <c r="A9" s="90"/>
      <c r="B9" s="2015"/>
      <c r="C9" s="974"/>
      <c r="D9" s="1499"/>
      <c r="E9" s="975" t="s">
        <v>659</v>
      </c>
      <c r="F9" s="975" t="s">
        <v>660</v>
      </c>
      <c r="G9" s="976" t="s">
        <v>352</v>
      </c>
      <c r="H9" s="89"/>
      <c r="I9" s="24"/>
      <c r="J9" s="24"/>
      <c r="K9" s="24"/>
      <c r="L9" s="24"/>
    </row>
    <row r="10" spans="1:12" ht="15.75" customHeight="1">
      <c r="A10" s="90"/>
      <c r="B10" s="977"/>
      <c r="C10" s="978" t="s">
        <v>992</v>
      </c>
      <c r="D10" s="978"/>
      <c r="E10" s="788"/>
      <c r="F10" s="788"/>
      <c r="G10" s="271">
        <f aca="true" t="shared" si="0" ref="G10:G28">SUM(E10:F10)</f>
        <v>0</v>
      </c>
      <c r="H10" s="89"/>
      <c r="I10" s="24"/>
      <c r="J10" s="24"/>
      <c r="K10" s="24"/>
      <c r="L10" s="24"/>
    </row>
    <row r="11" spans="1:12" ht="15.75" customHeight="1">
      <c r="A11" s="90"/>
      <c r="B11" s="979"/>
      <c r="C11" s="522"/>
      <c r="D11" s="522"/>
      <c r="E11" s="311"/>
      <c r="F11" s="311"/>
      <c r="G11" s="152">
        <f t="shared" si="0"/>
        <v>0</v>
      </c>
      <c r="H11" s="89"/>
      <c r="I11" s="24"/>
      <c r="J11" s="24"/>
      <c r="K11" s="24"/>
      <c r="L11" s="24"/>
    </row>
    <row r="12" spans="1:12" ht="15.75" customHeight="1">
      <c r="A12" s="90"/>
      <c r="B12" s="979"/>
      <c r="C12" s="522"/>
      <c r="D12" s="522"/>
      <c r="E12" s="311"/>
      <c r="F12" s="311"/>
      <c r="G12" s="152">
        <f t="shared" si="0"/>
        <v>0</v>
      </c>
      <c r="H12" s="89"/>
      <c r="I12" s="24"/>
      <c r="J12" s="24"/>
      <c r="K12" s="24"/>
      <c r="L12" s="24"/>
    </row>
    <row r="13" spans="1:12" ht="15.75" customHeight="1">
      <c r="A13" s="90"/>
      <c r="B13" s="979"/>
      <c r="C13" s="522"/>
      <c r="D13" s="522"/>
      <c r="E13" s="311"/>
      <c r="F13" s="311"/>
      <c r="G13" s="152">
        <f t="shared" si="0"/>
        <v>0</v>
      </c>
      <c r="H13" s="89"/>
      <c r="I13" s="24"/>
      <c r="J13" s="24"/>
      <c r="K13" s="24"/>
      <c r="L13" s="24"/>
    </row>
    <row r="14" spans="1:12" ht="15.75" customHeight="1">
      <c r="A14" s="90"/>
      <c r="B14" s="979"/>
      <c r="C14" s="522"/>
      <c r="D14" s="522"/>
      <c r="E14" s="311"/>
      <c r="F14" s="311"/>
      <c r="G14" s="152">
        <f t="shared" si="0"/>
        <v>0</v>
      </c>
      <c r="H14" s="89"/>
      <c r="I14" s="24"/>
      <c r="J14" s="24"/>
      <c r="K14" s="24"/>
      <c r="L14" s="24"/>
    </row>
    <row r="15" spans="1:12" ht="15.75" customHeight="1">
      <c r="A15" s="90"/>
      <c r="B15" s="979"/>
      <c r="C15" s="522"/>
      <c r="D15" s="522"/>
      <c r="E15" s="311"/>
      <c r="F15" s="311"/>
      <c r="G15" s="152">
        <f t="shared" si="0"/>
        <v>0</v>
      </c>
      <c r="H15" s="89"/>
      <c r="I15" s="24"/>
      <c r="J15" s="24"/>
      <c r="K15" s="24"/>
      <c r="L15" s="24"/>
    </row>
    <row r="16" spans="1:12" ht="15.75" customHeight="1">
      <c r="A16" s="90"/>
      <c r="B16" s="979"/>
      <c r="C16" s="522"/>
      <c r="D16" s="522"/>
      <c r="E16" s="311"/>
      <c r="F16" s="311"/>
      <c r="G16" s="152">
        <f t="shared" si="0"/>
        <v>0</v>
      </c>
      <c r="H16" s="89"/>
      <c r="I16" s="24"/>
      <c r="J16" s="24"/>
      <c r="K16" s="24"/>
      <c r="L16" s="24"/>
    </row>
    <row r="17" spans="1:12" ht="15.75" customHeight="1">
      <c r="A17" s="90"/>
      <c r="B17" s="979"/>
      <c r="C17" s="522"/>
      <c r="D17" s="522"/>
      <c r="E17" s="311"/>
      <c r="F17" s="311"/>
      <c r="G17" s="152">
        <f t="shared" si="0"/>
        <v>0</v>
      </c>
      <c r="H17" s="89"/>
      <c r="I17" s="24"/>
      <c r="J17" s="24"/>
      <c r="K17" s="24"/>
      <c r="L17" s="24"/>
    </row>
    <row r="18" spans="1:12" ht="15.75" customHeight="1">
      <c r="A18" s="90"/>
      <c r="B18" s="979"/>
      <c r="C18" s="522"/>
      <c r="D18" s="522"/>
      <c r="E18" s="311"/>
      <c r="F18" s="311"/>
      <c r="G18" s="152">
        <f t="shared" si="0"/>
        <v>0</v>
      </c>
      <c r="H18" s="89"/>
      <c r="I18" s="24"/>
      <c r="J18" s="24"/>
      <c r="K18" s="24"/>
      <c r="L18" s="24"/>
    </row>
    <row r="19" spans="1:12" ht="15.75" customHeight="1">
      <c r="A19" s="90"/>
      <c r="B19" s="979"/>
      <c r="C19" s="522"/>
      <c r="D19" s="522"/>
      <c r="E19" s="311"/>
      <c r="F19" s="311"/>
      <c r="G19" s="152">
        <f t="shared" si="0"/>
        <v>0</v>
      </c>
      <c r="H19" s="89"/>
      <c r="I19" s="24"/>
      <c r="J19" s="24"/>
      <c r="K19" s="24"/>
      <c r="L19" s="24"/>
    </row>
    <row r="20" spans="1:12" ht="15.75" customHeight="1">
      <c r="A20" s="90"/>
      <c r="B20" s="979"/>
      <c r="C20" s="522"/>
      <c r="D20" s="522"/>
      <c r="E20" s="311"/>
      <c r="F20" s="311"/>
      <c r="G20" s="152">
        <f t="shared" si="0"/>
        <v>0</v>
      </c>
      <c r="H20" s="89"/>
      <c r="I20" s="24"/>
      <c r="J20" s="24"/>
      <c r="K20" s="24"/>
      <c r="L20" s="24"/>
    </row>
    <row r="21" spans="1:12" ht="15.75" customHeight="1">
      <c r="A21" s="90"/>
      <c r="B21" s="979"/>
      <c r="C21" s="522"/>
      <c r="D21" s="522"/>
      <c r="E21" s="311"/>
      <c r="F21" s="311"/>
      <c r="G21" s="152">
        <f t="shared" si="0"/>
        <v>0</v>
      </c>
      <c r="H21" s="89"/>
      <c r="I21" s="24"/>
      <c r="J21" s="24"/>
      <c r="K21" s="24"/>
      <c r="L21" s="24"/>
    </row>
    <row r="22" spans="1:12" ht="15.75" customHeight="1">
      <c r="A22" s="90"/>
      <c r="B22" s="979"/>
      <c r="C22" s="522"/>
      <c r="D22" s="522"/>
      <c r="E22" s="311"/>
      <c r="F22" s="311"/>
      <c r="G22" s="152">
        <f t="shared" si="0"/>
        <v>0</v>
      </c>
      <c r="H22" s="89"/>
      <c r="I22" s="24"/>
      <c r="J22" s="24"/>
      <c r="K22" s="24"/>
      <c r="L22" s="24"/>
    </row>
    <row r="23" spans="1:12" ht="15.75" customHeight="1">
      <c r="A23" s="90"/>
      <c r="B23" s="979"/>
      <c r="C23" s="522"/>
      <c r="D23" s="522"/>
      <c r="E23" s="311"/>
      <c r="F23" s="311"/>
      <c r="G23" s="152">
        <f t="shared" si="0"/>
        <v>0</v>
      </c>
      <c r="H23" s="89"/>
      <c r="I23" s="24"/>
      <c r="J23" s="24"/>
      <c r="K23" s="24"/>
      <c r="L23" s="24"/>
    </row>
    <row r="24" spans="1:12" ht="15.75" customHeight="1">
      <c r="A24" s="90"/>
      <c r="B24" s="979"/>
      <c r="C24" s="522"/>
      <c r="D24" s="522"/>
      <c r="E24" s="311"/>
      <c r="F24" s="311"/>
      <c r="G24" s="152">
        <f t="shared" si="0"/>
        <v>0</v>
      </c>
      <c r="H24" s="89"/>
      <c r="I24" s="24"/>
      <c r="J24" s="24"/>
      <c r="K24" s="24"/>
      <c r="L24" s="24"/>
    </row>
    <row r="25" spans="1:12" ht="15.75" customHeight="1">
      <c r="A25" s="90"/>
      <c r="B25" s="979"/>
      <c r="C25" s="522"/>
      <c r="D25" s="522"/>
      <c r="E25" s="311"/>
      <c r="F25" s="311"/>
      <c r="G25" s="152">
        <f t="shared" si="0"/>
        <v>0</v>
      </c>
      <c r="H25" s="89"/>
      <c r="I25" s="24"/>
      <c r="J25" s="24"/>
      <c r="K25" s="24"/>
      <c r="L25" s="24"/>
    </row>
    <row r="26" spans="1:12" ht="15.75" customHeight="1">
      <c r="A26" s="90"/>
      <c r="B26" s="979"/>
      <c r="C26" s="522"/>
      <c r="D26" s="522"/>
      <c r="E26" s="311"/>
      <c r="F26" s="311"/>
      <c r="G26" s="152">
        <f t="shared" si="0"/>
        <v>0</v>
      </c>
      <c r="H26" s="249"/>
      <c r="I26" s="42"/>
      <c r="J26" s="42"/>
      <c r="K26" s="42"/>
      <c r="L26" s="42"/>
    </row>
    <row r="27" spans="1:12" s="26" customFormat="1" ht="15.75" customHeight="1">
      <c r="A27" s="270"/>
      <c r="B27" s="979"/>
      <c r="C27" s="522"/>
      <c r="D27" s="522"/>
      <c r="E27" s="311"/>
      <c r="F27" s="311"/>
      <c r="G27" s="152">
        <f t="shared" si="0"/>
        <v>0</v>
      </c>
      <c r="H27" s="249"/>
      <c r="I27" s="42"/>
      <c r="J27" s="42"/>
      <c r="K27" s="42"/>
      <c r="L27" s="42"/>
    </row>
    <row r="28" spans="1:12" ht="15.75" customHeight="1">
      <c r="A28" s="90"/>
      <c r="B28" s="979"/>
      <c r="C28" s="522"/>
      <c r="D28" s="522"/>
      <c r="E28" s="311"/>
      <c r="F28" s="311"/>
      <c r="G28" s="152">
        <f t="shared" si="0"/>
        <v>0</v>
      </c>
      <c r="H28" s="980"/>
      <c r="I28" s="42"/>
      <c r="J28" s="42"/>
      <c r="K28" s="42"/>
      <c r="L28" s="42"/>
    </row>
    <row r="29" spans="1:12" ht="15.75" customHeight="1">
      <c r="A29" s="90"/>
      <c r="B29" s="535" t="s">
        <v>5</v>
      </c>
      <c r="C29" s="981" t="s">
        <v>6</v>
      </c>
      <c r="D29" s="981"/>
      <c r="E29" s="536">
        <f>SUM(E10:E28)</f>
        <v>0</v>
      </c>
      <c r="F29" s="536">
        <f>SUM(F10:F28)</f>
        <v>0</v>
      </c>
      <c r="G29" s="172">
        <f>SUM(G10:G28)</f>
        <v>0</v>
      </c>
      <c r="H29" s="89"/>
      <c r="I29" s="24"/>
      <c r="J29" s="24"/>
      <c r="K29" s="24"/>
      <c r="L29" s="24"/>
    </row>
    <row r="30" spans="1:13" ht="15.75" customHeight="1">
      <c r="A30" s="90"/>
      <c r="B30" s="982"/>
      <c r="C30" s="817"/>
      <c r="D30" s="817"/>
      <c r="E30" s="90"/>
      <c r="F30" s="983" t="s">
        <v>1092</v>
      </c>
      <c r="G30" s="984"/>
      <c r="H30" s="242"/>
      <c r="I30" s="24"/>
      <c r="J30" s="24"/>
      <c r="K30" s="19"/>
      <c r="L30" s="19"/>
      <c r="M30" s="24"/>
    </row>
    <row r="31" spans="1:13" ht="15.75" customHeight="1">
      <c r="A31" s="90"/>
      <c r="B31" s="985"/>
      <c r="C31" s="986"/>
      <c r="D31" s="986"/>
      <c r="E31" s="90"/>
      <c r="F31" s="987" t="s">
        <v>986</v>
      </c>
      <c r="G31" s="984"/>
      <c r="H31" s="242"/>
      <c r="I31" s="24"/>
      <c r="J31" s="24"/>
      <c r="K31" s="19"/>
      <c r="L31" s="19"/>
      <c r="M31" s="24"/>
    </row>
    <row r="32" spans="1:13" ht="15.75" customHeight="1">
      <c r="A32" s="90"/>
      <c r="B32" s="163"/>
      <c r="C32" s="163"/>
      <c r="D32" s="163"/>
      <c r="E32" s="90"/>
      <c r="F32" s="988" t="s">
        <v>7</v>
      </c>
      <c r="G32" s="815">
        <f>(G29+G30-G31)</f>
        <v>0</v>
      </c>
      <c r="H32" s="89"/>
      <c r="I32" s="24"/>
      <c r="J32" s="24"/>
      <c r="K32" s="19"/>
      <c r="L32" s="19"/>
      <c r="M32" s="24"/>
    </row>
    <row r="33" spans="1:13" ht="15.75" customHeight="1">
      <c r="A33" s="90"/>
      <c r="B33" s="163"/>
      <c r="C33" s="163"/>
      <c r="D33" s="163"/>
      <c r="E33" s="90"/>
      <c r="F33" s="988" t="s">
        <v>8</v>
      </c>
      <c r="G33" s="989"/>
      <c r="H33" s="89"/>
      <c r="I33" s="24"/>
      <c r="J33" s="24"/>
      <c r="K33" s="19"/>
      <c r="L33" s="19"/>
      <c r="M33" s="24"/>
    </row>
    <row r="34" spans="1:13" ht="15.75" customHeight="1">
      <c r="A34" s="90"/>
      <c r="B34" s="163"/>
      <c r="C34" s="163"/>
      <c r="D34" s="163"/>
      <c r="E34" s="90"/>
      <c r="F34" s="988" t="s">
        <v>9</v>
      </c>
      <c r="G34" s="815">
        <f>+G32-G33</f>
        <v>0</v>
      </c>
      <c r="H34" s="242"/>
      <c r="I34" s="24"/>
      <c r="J34" s="24"/>
      <c r="K34" s="19"/>
      <c r="L34" s="19"/>
      <c r="M34" s="24"/>
    </row>
    <row r="35" spans="1:12" ht="15.75" customHeight="1">
      <c r="A35" s="90"/>
      <c r="B35" s="173"/>
      <c r="C35" s="173"/>
      <c r="D35" s="89"/>
      <c r="E35" s="89"/>
      <c r="F35" s="89"/>
      <c r="G35" s="89"/>
      <c r="H35" s="89"/>
      <c r="I35" s="24"/>
      <c r="J35" s="19"/>
      <c r="K35" s="19"/>
      <c r="L35" s="24"/>
    </row>
    <row r="36" spans="1:12" ht="20.25" customHeight="1" hidden="1">
      <c r="A36" s="90"/>
      <c r="B36" s="89"/>
      <c r="C36" s="89"/>
      <c r="D36" s="739"/>
      <c r="E36" s="89"/>
      <c r="F36" s="89"/>
      <c r="G36" s="89"/>
      <c r="H36" s="89"/>
      <c r="I36" s="40"/>
      <c r="J36" s="24"/>
      <c r="K36" s="24"/>
      <c r="L36" s="24"/>
    </row>
    <row r="37" spans="1:12" ht="1.5" customHeight="1">
      <c r="A37" s="90"/>
      <c r="B37" s="89"/>
      <c r="C37" s="89"/>
      <c r="D37" s="89"/>
      <c r="E37" s="89"/>
      <c r="F37" s="89"/>
      <c r="G37" s="89"/>
      <c r="H37" s="89"/>
      <c r="I37" s="24"/>
      <c r="J37" s="24"/>
      <c r="K37" s="24"/>
      <c r="L37" s="24"/>
    </row>
    <row r="38" spans="1:12" ht="16.5" customHeight="1">
      <c r="A38" s="90"/>
      <c r="B38" s="89"/>
      <c r="C38" s="89"/>
      <c r="D38" s="89"/>
      <c r="E38" s="89"/>
      <c r="F38" s="89"/>
      <c r="G38" s="89"/>
      <c r="H38" s="89"/>
      <c r="I38" s="24"/>
      <c r="J38" s="24"/>
      <c r="K38" s="24"/>
      <c r="L38" s="24"/>
    </row>
    <row r="39" spans="1:12" ht="16.5" customHeight="1">
      <c r="A39" s="90"/>
      <c r="B39" s="89"/>
      <c r="C39" s="89"/>
      <c r="D39" s="89"/>
      <c r="E39" s="89"/>
      <c r="F39" s="89"/>
      <c r="G39" s="89"/>
      <c r="H39" s="89"/>
      <c r="I39" s="24"/>
      <c r="J39" s="24"/>
      <c r="K39" s="24"/>
      <c r="L39" s="24"/>
    </row>
    <row r="40" spans="1:12" ht="15.75" customHeight="1">
      <c r="A40" s="28"/>
      <c r="B40" s="24"/>
      <c r="C40" s="24"/>
      <c r="D40" s="24"/>
      <c r="E40" s="24"/>
      <c r="F40" s="24"/>
      <c r="G40" s="24"/>
      <c r="H40" s="24"/>
      <c r="I40" s="24"/>
      <c r="J40" s="24"/>
      <c r="K40" s="24"/>
      <c r="L40" s="24"/>
    </row>
    <row r="41" spans="1:12" ht="15.75" customHeight="1">
      <c r="A41" s="28"/>
      <c r="B41" s="24"/>
      <c r="C41" s="24"/>
      <c r="D41" s="24"/>
      <c r="E41" s="24"/>
      <c r="F41" s="24"/>
      <c r="G41" s="24"/>
      <c r="H41" s="24"/>
      <c r="I41" s="24"/>
      <c r="J41" s="24"/>
      <c r="K41" s="24"/>
      <c r="L41" s="24"/>
    </row>
    <row r="42" spans="1:12" ht="15.75" customHeight="1">
      <c r="A42" s="24"/>
      <c r="B42" s="24"/>
      <c r="C42" s="24"/>
      <c r="D42" s="24"/>
      <c r="E42" s="24"/>
      <c r="F42" s="24"/>
      <c r="G42" s="24"/>
      <c r="H42" s="24"/>
      <c r="I42" s="24"/>
      <c r="J42" s="24"/>
      <c r="K42" s="24"/>
      <c r="L42" s="24"/>
    </row>
    <row r="43" spans="1:12" ht="15.75" customHeight="1">
      <c r="A43" s="24"/>
      <c r="B43" s="24"/>
      <c r="C43" s="24"/>
      <c r="D43" s="24"/>
      <c r="E43" s="24"/>
      <c r="F43" s="24"/>
      <c r="G43" s="24"/>
      <c r="H43" s="24"/>
      <c r="I43" s="24"/>
      <c r="J43" s="24"/>
      <c r="K43" s="24"/>
      <c r="L43" s="24"/>
    </row>
    <row r="44" spans="1:12" ht="15.75" customHeight="1">
      <c r="A44" s="24"/>
      <c r="B44" s="24"/>
      <c r="C44" s="24"/>
      <c r="D44" s="24"/>
      <c r="E44" s="24"/>
      <c r="F44" s="24"/>
      <c r="G44" s="24"/>
      <c r="H44" s="24"/>
      <c r="I44" s="19"/>
      <c r="J44" s="24"/>
      <c r="K44" s="24"/>
      <c r="L44" s="24"/>
    </row>
    <row r="45" spans="1:12" ht="15.75" customHeight="1">
      <c r="A45" s="24"/>
      <c r="B45" s="24"/>
      <c r="C45" s="24"/>
      <c r="D45" s="24"/>
      <c r="E45" s="24"/>
      <c r="F45" s="24"/>
      <c r="G45" s="24"/>
      <c r="H45" s="24"/>
      <c r="I45" s="24"/>
      <c r="J45" s="24"/>
      <c r="K45" s="24"/>
      <c r="L45" s="24"/>
    </row>
    <row r="46" spans="1:12" ht="15">
      <c r="A46" s="24"/>
      <c r="B46" s="24"/>
      <c r="C46" s="24"/>
      <c r="D46" s="24"/>
      <c r="E46" s="24"/>
      <c r="F46" s="24"/>
      <c r="G46" s="24"/>
      <c r="H46" s="24"/>
      <c r="I46" s="24"/>
      <c r="J46" s="24"/>
      <c r="K46" s="24"/>
      <c r="L46" s="24"/>
    </row>
    <row r="47" spans="1:12" ht="15">
      <c r="A47" s="24"/>
      <c r="B47" s="24"/>
      <c r="C47" s="24"/>
      <c r="D47" s="24"/>
      <c r="E47" s="24"/>
      <c r="F47" s="24"/>
      <c r="G47" s="24"/>
      <c r="H47" s="24"/>
      <c r="I47" s="24"/>
      <c r="J47" s="24"/>
      <c r="K47" s="24"/>
      <c r="L47" s="24"/>
    </row>
    <row r="48" spans="1:12" ht="15">
      <c r="A48" s="24"/>
      <c r="B48" s="24"/>
      <c r="C48" s="24"/>
      <c r="D48" s="24"/>
      <c r="E48" s="24"/>
      <c r="F48" s="24"/>
      <c r="G48" s="24"/>
      <c r="H48" s="24"/>
      <c r="I48" s="24"/>
      <c r="J48" s="24"/>
      <c r="K48" s="24"/>
      <c r="L48" s="24"/>
    </row>
    <row r="49" spans="1:12" ht="15">
      <c r="A49" s="24"/>
      <c r="B49" s="24"/>
      <c r="C49" s="24"/>
      <c r="D49" s="24"/>
      <c r="E49" s="24"/>
      <c r="F49" s="24"/>
      <c r="G49" s="24"/>
      <c r="H49" s="24"/>
      <c r="I49" s="19"/>
      <c r="J49" s="24"/>
      <c r="K49" s="24"/>
      <c r="L49" s="24"/>
    </row>
    <row r="50" spans="1:12" ht="15">
      <c r="A50" s="24"/>
      <c r="B50" s="24"/>
      <c r="C50" s="24"/>
      <c r="D50" s="24"/>
      <c r="E50" s="24"/>
      <c r="F50" s="24"/>
      <c r="G50" s="24"/>
      <c r="H50" s="24"/>
      <c r="I50" s="24"/>
      <c r="J50" s="24"/>
      <c r="K50" s="24"/>
      <c r="L50" s="24"/>
    </row>
    <row r="51" spans="1:12" ht="15">
      <c r="A51" s="24"/>
      <c r="B51" s="24"/>
      <c r="C51" s="24"/>
      <c r="D51" s="24"/>
      <c r="E51" s="24"/>
      <c r="F51" s="24"/>
      <c r="G51" s="24"/>
      <c r="H51" s="24"/>
      <c r="I51" s="24"/>
      <c r="J51" s="24"/>
      <c r="K51" s="24"/>
      <c r="L51" s="24"/>
    </row>
    <row r="52" spans="1:12" ht="15">
      <c r="A52" s="24"/>
      <c r="B52" s="24"/>
      <c r="C52" s="24"/>
      <c r="D52" s="24"/>
      <c r="E52" s="24"/>
      <c r="F52" s="24"/>
      <c r="G52" s="24"/>
      <c r="H52" s="24"/>
      <c r="I52" s="24"/>
      <c r="J52" s="24"/>
      <c r="K52" s="24"/>
      <c r="L52" s="24"/>
    </row>
    <row r="53" spans="1:12" ht="15">
      <c r="A53" s="24"/>
      <c r="B53" s="24"/>
      <c r="C53" s="24"/>
      <c r="D53" s="24"/>
      <c r="E53" s="24"/>
      <c r="F53" s="24"/>
      <c r="G53" s="24"/>
      <c r="H53" s="24"/>
      <c r="I53" s="24"/>
      <c r="J53" s="24"/>
      <c r="K53" s="24"/>
      <c r="L53" s="24"/>
    </row>
    <row r="54" spans="1:12" ht="15">
      <c r="A54" s="24"/>
      <c r="B54" s="24"/>
      <c r="C54" s="24"/>
      <c r="D54" s="24"/>
      <c r="E54" s="24"/>
      <c r="F54" s="24"/>
      <c r="G54" s="24"/>
      <c r="H54" s="24"/>
      <c r="I54" s="24"/>
      <c r="J54" s="24"/>
      <c r="K54" s="24"/>
      <c r="L54" s="24"/>
    </row>
    <row r="55" spans="1:12" ht="15">
      <c r="A55" s="24"/>
      <c r="B55" s="24"/>
      <c r="C55" s="24"/>
      <c r="D55" s="24"/>
      <c r="E55" s="24"/>
      <c r="F55" s="24"/>
      <c r="G55" s="24"/>
      <c r="H55" s="24"/>
      <c r="I55" s="24"/>
      <c r="J55" s="24"/>
      <c r="K55" s="24"/>
      <c r="L55" s="24"/>
    </row>
    <row r="56" spans="1:12" ht="15">
      <c r="A56" s="24"/>
      <c r="B56" s="24"/>
      <c r="C56" s="24"/>
      <c r="D56" s="24"/>
      <c r="E56" s="24"/>
      <c r="F56" s="24"/>
      <c r="G56" s="24"/>
      <c r="H56" s="24"/>
      <c r="I56" s="24"/>
      <c r="J56" s="24"/>
      <c r="K56" s="24"/>
      <c r="L56" s="24"/>
    </row>
    <row r="57" spans="1:12" ht="15">
      <c r="A57" s="24"/>
      <c r="B57" s="24"/>
      <c r="C57" s="24"/>
      <c r="D57" s="24"/>
      <c r="E57" s="24"/>
      <c r="F57" s="24"/>
      <c r="G57" s="24"/>
      <c r="H57" s="24"/>
      <c r="I57" s="24"/>
      <c r="J57" s="24"/>
      <c r="K57" s="24"/>
      <c r="L57" s="24"/>
    </row>
    <row r="58" spans="1:12" ht="15">
      <c r="A58" s="24"/>
      <c r="B58" s="24"/>
      <c r="C58" s="24"/>
      <c r="D58" s="24"/>
      <c r="E58" s="24"/>
      <c r="F58" s="24"/>
      <c r="G58" s="24"/>
      <c r="H58" s="24"/>
      <c r="I58" s="24"/>
      <c r="J58" s="24"/>
      <c r="K58" s="24"/>
      <c r="L58" s="24"/>
    </row>
    <row r="59" spans="1:12" ht="15">
      <c r="A59" s="24"/>
      <c r="B59" s="24"/>
      <c r="C59" s="24"/>
      <c r="D59" s="24"/>
      <c r="E59" s="24"/>
      <c r="F59" s="24"/>
      <c r="G59" s="24"/>
      <c r="H59" s="24"/>
      <c r="I59" s="24"/>
      <c r="J59" s="24"/>
      <c r="K59" s="24"/>
      <c r="L59" s="24"/>
    </row>
    <row r="60" spans="1:12" ht="15">
      <c r="A60" s="24"/>
      <c r="B60" s="24"/>
      <c r="C60" s="24"/>
      <c r="D60" s="24"/>
      <c r="E60" s="24"/>
      <c r="F60" s="24"/>
      <c r="G60" s="24"/>
      <c r="H60" s="24"/>
      <c r="I60" s="24"/>
      <c r="J60" s="24"/>
      <c r="K60" s="24"/>
      <c r="L60" s="24"/>
    </row>
    <row r="61" spans="1:12" ht="15">
      <c r="A61" s="24"/>
      <c r="B61" s="24"/>
      <c r="C61" s="24"/>
      <c r="D61" s="24"/>
      <c r="E61" s="24"/>
      <c r="F61" s="24"/>
      <c r="G61" s="24"/>
      <c r="H61" s="24"/>
      <c r="I61" s="24"/>
      <c r="J61" s="24"/>
      <c r="K61" s="24"/>
      <c r="L61" s="24"/>
    </row>
    <row r="62" spans="1:12" ht="15">
      <c r="A62" s="24"/>
      <c r="B62" s="24"/>
      <c r="C62" s="24"/>
      <c r="D62" s="24"/>
      <c r="E62" s="24"/>
      <c r="F62" s="24"/>
      <c r="G62" s="24"/>
      <c r="H62" s="24"/>
      <c r="I62" s="24"/>
      <c r="J62" s="24"/>
      <c r="K62" s="24"/>
      <c r="L62" s="24"/>
    </row>
    <row r="63" spans="1:12" ht="15">
      <c r="A63" s="24"/>
      <c r="B63" s="24"/>
      <c r="C63" s="24"/>
      <c r="D63" s="24"/>
      <c r="E63" s="24"/>
      <c r="F63" s="24"/>
      <c r="G63" s="24"/>
      <c r="H63" s="24"/>
      <c r="I63" s="24"/>
      <c r="J63" s="24"/>
      <c r="K63" s="24"/>
      <c r="L63" s="24"/>
    </row>
    <row r="64" spans="1:12" ht="15">
      <c r="A64" s="24"/>
      <c r="B64" s="24"/>
      <c r="C64" s="24"/>
      <c r="D64" s="24"/>
      <c r="E64" s="24"/>
      <c r="F64" s="24"/>
      <c r="G64" s="24"/>
      <c r="H64" s="24"/>
      <c r="I64" s="24"/>
      <c r="J64" s="24"/>
      <c r="K64" s="24"/>
      <c r="L64" s="24"/>
    </row>
    <row r="65" spans="1:12" ht="15">
      <c r="A65" s="24"/>
      <c r="B65" s="24"/>
      <c r="C65" s="24"/>
      <c r="D65" s="24"/>
      <c r="E65" s="24"/>
      <c r="F65" s="24"/>
      <c r="G65" s="24"/>
      <c r="H65" s="24"/>
      <c r="I65" s="24"/>
      <c r="J65" s="24"/>
      <c r="K65" s="24"/>
      <c r="L65" s="24"/>
    </row>
    <row r="66" spans="1:12" ht="15">
      <c r="A66" s="24"/>
      <c r="B66" s="24"/>
      <c r="C66" s="24"/>
      <c r="D66" s="24"/>
      <c r="E66" s="24"/>
      <c r="F66" s="24"/>
      <c r="G66" s="24"/>
      <c r="H66" s="24"/>
      <c r="I66" s="24"/>
      <c r="J66" s="24"/>
      <c r="K66" s="24"/>
      <c r="L66" s="24"/>
    </row>
    <row r="67" spans="1:12" ht="15">
      <c r="A67" s="24"/>
      <c r="B67" s="24"/>
      <c r="C67" s="24"/>
      <c r="D67" s="24"/>
      <c r="E67" s="24"/>
      <c r="F67" s="24"/>
      <c r="G67" s="24"/>
      <c r="H67" s="24"/>
      <c r="I67" s="24"/>
      <c r="J67" s="24"/>
      <c r="K67" s="24"/>
      <c r="L67" s="24"/>
    </row>
    <row r="68" spans="1:12" ht="15">
      <c r="A68" s="24"/>
      <c r="B68" s="24"/>
      <c r="C68" s="24"/>
      <c r="D68" s="24"/>
      <c r="E68" s="24"/>
      <c r="F68" s="24"/>
      <c r="G68" s="24"/>
      <c r="H68" s="24"/>
      <c r="I68" s="24"/>
      <c r="J68" s="24"/>
      <c r="K68" s="24"/>
      <c r="L68" s="24"/>
    </row>
    <row r="69" spans="1:12" ht="15">
      <c r="A69" s="24"/>
      <c r="B69" s="24"/>
      <c r="C69" s="24"/>
      <c r="D69" s="24"/>
      <c r="E69" s="24"/>
      <c r="F69" s="24"/>
      <c r="G69" s="24"/>
      <c r="H69" s="24"/>
      <c r="I69" s="24"/>
      <c r="J69" s="24"/>
      <c r="K69" s="24"/>
      <c r="L69" s="24"/>
    </row>
    <row r="70" spans="1:12" ht="15">
      <c r="A70" s="24"/>
      <c r="B70" s="24"/>
      <c r="C70" s="24"/>
      <c r="D70" s="24"/>
      <c r="E70" s="24"/>
      <c r="F70" s="24"/>
      <c r="G70" s="24"/>
      <c r="H70" s="24"/>
      <c r="I70" s="24"/>
      <c r="J70" s="24"/>
      <c r="K70" s="24"/>
      <c r="L70" s="24"/>
    </row>
    <row r="71" spans="1:12" ht="15">
      <c r="A71" s="24"/>
      <c r="B71" s="24"/>
      <c r="C71" s="24"/>
      <c r="D71" s="24"/>
      <c r="E71" s="24"/>
      <c r="F71" s="24"/>
      <c r="G71" s="24"/>
      <c r="H71" s="24"/>
      <c r="I71" s="24"/>
      <c r="J71" s="24"/>
      <c r="K71" s="24"/>
      <c r="L71" s="24"/>
    </row>
    <row r="72" spans="1:12" ht="15">
      <c r="A72" s="24"/>
      <c r="B72" s="24"/>
      <c r="C72" s="24"/>
      <c r="D72" s="24"/>
      <c r="E72" s="24"/>
      <c r="F72" s="24"/>
      <c r="G72" s="24"/>
      <c r="H72" s="24"/>
      <c r="I72" s="24"/>
      <c r="J72" s="24"/>
      <c r="K72" s="24"/>
      <c r="L72" s="24"/>
    </row>
    <row r="73" spans="1:12" ht="15">
      <c r="A73" s="24"/>
      <c r="B73" s="24"/>
      <c r="C73" s="24"/>
      <c r="D73" s="24"/>
      <c r="E73" s="24"/>
      <c r="F73" s="24"/>
      <c r="G73" s="24"/>
      <c r="H73" s="24"/>
      <c r="I73" s="24"/>
      <c r="J73" s="24"/>
      <c r="K73" s="24"/>
      <c r="L73" s="24"/>
    </row>
  </sheetData>
  <sheetProtection/>
  <mergeCells count="6">
    <mergeCell ref="B8:B9"/>
    <mergeCell ref="D8:D9"/>
    <mergeCell ref="B2:E3"/>
    <mergeCell ref="B4:E4"/>
    <mergeCell ref="B5:E5"/>
    <mergeCell ref="B7:G7"/>
  </mergeCells>
  <printOptions/>
  <pageMargins left="0.5905511811023623" right="0" top="0.3937007874015748" bottom="0.3937007874015748" header="0.5118110236220472" footer="0.5118110236220472"/>
  <pageSetup horizontalDpi="600" verticalDpi="600" orientation="portrait" paperSize="9" r:id="rId1"/>
</worksheet>
</file>

<file path=xl/worksheets/sheet85.xml><?xml version="1.0" encoding="utf-8"?>
<worksheet xmlns="http://schemas.openxmlformats.org/spreadsheetml/2006/main" xmlns:r="http://schemas.openxmlformats.org/officeDocument/2006/relationships">
  <sheetPr>
    <pageSetUpPr fitToPage="1"/>
  </sheetPr>
  <dimension ref="A1:P71"/>
  <sheetViews>
    <sheetView showGridLines="0" zoomScalePageLayoutView="0" workbookViewId="0" topLeftCell="A1">
      <selection activeCell="M3" sqref="M3:O3"/>
    </sheetView>
  </sheetViews>
  <sheetFormatPr defaultColWidth="10.28125" defaultRowHeight="12.75"/>
  <cols>
    <col min="1" max="1" width="2.28125" style="1101" customWidth="1"/>
    <col min="2" max="2" width="18.28125" style="1101" customWidth="1"/>
    <col min="3" max="3" width="36.28125" style="1101" customWidth="1"/>
    <col min="4" max="4" width="4.7109375" style="1101" customWidth="1"/>
    <col min="5" max="12" width="13.28125" style="1101" customWidth="1"/>
    <col min="13" max="13" width="3.140625" style="1101" customWidth="1"/>
    <col min="14" max="15" width="13.28125" style="1101" customWidth="1"/>
    <col min="16" max="16" width="2.28125" style="1101" customWidth="1"/>
    <col min="17" max="16384" width="10.28125" style="1101" customWidth="1"/>
  </cols>
  <sheetData>
    <row r="1" spans="1:16" ht="15.75" customHeight="1">
      <c r="A1" s="1100"/>
      <c r="B1" s="1100"/>
      <c r="C1" s="1100"/>
      <c r="D1" s="1100"/>
      <c r="E1" s="1100"/>
      <c r="F1" s="1100"/>
      <c r="G1" s="1100"/>
      <c r="H1" s="1100"/>
      <c r="I1" s="1100"/>
      <c r="J1" s="1100"/>
      <c r="K1" s="1100"/>
      <c r="L1" s="1100"/>
      <c r="M1" s="1100"/>
      <c r="N1" s="1100"/>
      <c r="O1" s="1100"/>
      <c r="P1" s="1100"/>
    </row>
    <row r="2" spans="1:16" ht="18" customHeight="1">
      <c r="A2" s="1100"/>
      <c r="B2" s="2040" t="s">
        <v>1098</v>
      </c>
      <c r="C2" s="2040"/>
      <c r="D2" s="2040"/>
      <c r="E2" s="2040"/>
      <c r="F2" s="2040"/>
      <c r="G2" s="2040"/>
      <c r="P2" s="1100"/>
    </row>
    <row r="3" spans="1:16" ht="16.5" customHeight="1">
      <c r="A3" s="1100"/>
      <c r="B3" s="2040"/>
      <c r="C3" s="2040"/>
      <c r="D3" s="2040"/>
      <c r="E3" s="2040"/>
      <c r="F3" s="2040"/>
      <c r="G3" s="2040"/>
      <c r="L3" s="1102" t="s">
        <v>1095</v>
      </c>
      <c r="M3" s="2041"/>
      <c r="N3" s="2042"/>
      <c r="O3" s="2043"/>
      <c r="P3" s="1100"/>
    </row>
    <row r="4" spans="1:16" ht="16.5" customHeight="1">
      <c r="A4" s="1100"/>
      <c r="B4" s="2033" t="s">
        <v>1099</v>
      </c>
      <c r="C4" s="2033"/>
      <c r="D4" s="2033"/>
      <c r="E4" s="2033"/>
      <c r="F4" s="2033"/>
      <c r="G4" s="2033"/>
      <c r="H4" s="2033"/>
      <c r="I4" s="2033"/>
      <c r="J4" s="2033"/>
      <c r="K4" s="2034"/>
      <c r="L4" s="1103" t="s">
        <v>130</v>
      </c>
      <c r="M4" s="2044"/>
      <c r="N4" s="2045"/>
      <c r="O4" s="2046"/>
      <c r="P4" s="1100"/>
    </row>
    <row r="5" spans="1:16" ht="16.5" customHeight="1">
      <c r="A5" s="1100"/>
      <c r="B5" s="2033" t="s">
        <v>1100</v>
      </c>
      <c r="C5" s="2033"/>
      <c r="D5" s="2033"/>
      <c r="E5" s="2033"/>
      <c r="F5" s="2033"/>
      <c r="G5" s="2033"/>
      <c r="H5" s="2033"/>
      <c r="I5" s="2033"/>
      <c r="J5" s="2033"/>
      <c r="K5" s="2034"/>
      <c r="L5" s="1103" t="s">
        <v>289</v>
      </c>
      <c r="M5" s="2047">
        <v>1</v>
      </c>
      <c r="N5" s="2047"/>
      <c r="O5" s="2048"/>
      <c r="P5" s="1100"/>
    </row>
    <row r="6" spans="1:16" ht="16.5" customHeight="1">
      <c r="A6" s="1100"/>
      <c r="B6" s="2033" t="s">
        <v>1101</v>
      </c>
      <c r="C6" s="2033"/>
      <c r="D6" s="2033"/>
      <c r="E6" s="2033"/>
      <c r="F6" s="2033"/>
      <c r="G6" s="2033"/>
      <c r="H6" s="2033"/>
      <c r="I6" s="2033"/>
      <c r="J6" s="2033"/>
      <c r="K6" s="2034"/>
      <c r="L6" s="1104" t="s">
        <v>917</v>
      </c>
      <c r="M6" s="1105"/>
      <c r="N6" s="1106"/>
      <c r="O6" s="1107">
        <f ca="1">TODAY()</f>
        <v>42394</v>
      </c>
      <c r="P6" s="1100"/>
    </row>
    <row r="7" spans="1:16" ht="16.5" customHeight="1">
      <c r="A7" s="1100"/>
      <c r="B7" s="1108"/>
      <c r="C7" s="1108"/>
      <c r="D7" s="1108"/>
      <c r="E7" s="1108"/>
      <c r="F7" s="1108"/>
      <c r="G7" s="1108"/>
      <c r="H7" s="1108"/>
      <c r="I7" s="1108"/>
      <c r="J7" s="1108"/>
      <c r="K7" s="1108"/>
      <c r="L7" s="1108"/>
      <c r="M7" s="1100"/>
      <c r="N7" s="1100"/>
      <c r="O7" s="1100"/>
      <c r="P7" s="1100"/>
    </row>
    <row r="8" spans="1:16" ht="15.75" customHeight="1">
      <c r="A8" s="1100"/>
      <c r="B8" s="2035" t="s">
        <v>11</v>
      </c>
      <c r="C8" s="2036"/>
      <c r="D8" s="2036"/>
      <c r="E8" s="2036"/>
      <c r="F8" s="2036"/>
      <c r="G8" s="2036"/>
      <c r="H8" s="2036"/>
      <c r="I8" s="2036"/>
      <c r="J8" s="2036"/>
      <c r="K8" s="2036"/>
      <c r="L8" s="2037"/>
      <c r="M8" s="1100"/>
      <c r="N8" s="2035" t="s">
        <v>1102</v>
      </c>
      <c r="O8" s="2037"/>
      <c r="P8" s="1100"/>
    </row>
    <row r="9" spans="1:16" ht="20.25" customHeight="1">
      <c r="A9" s="1100"/>
      <c r="B9" s="2038"/>
      <c r="C9" s="2032"/>
      <c r="D9" s="2039"/>
      <c r="E9" s="1109" t="s">
        <v>1103</v>
      </c>
      <c r="F9" s="1109" t="s">
        <v>1104</v>
      </c>
      <c r="G9" s="1109" t="s">
        <v>1105</v>
      </c>
      <c r="H9" s="1109" t="s">
        <v>1106</v>
      </c>
      <c r="I9" s="1109" t="s">
        <v>1107</v>
      </c>
      <c r="J9" s="1109" t="s">
        <v>1108</v>
      </c>
      <c r="K9" s="1110" t="s">
        <v>1109</v>
      </c>
      <c r="L9" s="1111" t="s">
        <v>352</v>
      </c>
      <c r="M9" s="1100"/>
      <c r="N9" s="1112" t="s">
        <v>481</v>
      </c>
      <c r="O9" s="1113" t="s">
        <v>369</v>
      </c>
      <c r="P9" s="1100"/>
    </row>
    <row r="10" spans="1:16" ht="20.25" customHeight="1">
      <c r="A10" s="1100"/>
      <c r="B10" s="2023" t="s">
        <v>1110</v>
      </c>
      <c r="C10" s="2027"/>
      <c r="D10" s="2024"/>
      <c r="E10" s="1114"/>
      <c r="F10" s="1114"/>
      <c r="G10" s="1114"/>
      <c r="H10" s="1114"/>
      <c r="I10" s="1114"/>
      <c r="J10" s="1114"/>
      <c r="K10" s="1114"/>
      <c r="L10" s="1115">
        <f aca="true" t="shared" si="0" ref="L10:L15">SUM(E10:K10)</f>
        <v>0</v>
      </c>
      <c r="M10" s="1100"/>
      <c r="N10" s="1116">
        <f>'Utg. mva'!K39</f>
        <v>0</v>
      </c>
      <c r="O10" s="1117">
        <f aca="true" t="shared" si="1" ref="O10:O15">L10-N10</f>
        <v>0</v>
      </c>
      <c r="P10" s="1100"/>
    </row>
    <row r="11" spans="1:16" ht="20.25" customHeight="1">
      <c r="A11" s="1100"/>
      <c r="B11" s="1118" t="s">
        <v>1111</v>
      </c>
      <c r="C11" s="1119"/>
      <c r="D11" s="1120"/>
      <c r="E11" s="1121">
        <f>SUM(E12:E15)</f>
        <v>0</v>
      </c>
      <c r="F11" s="1121">
        <f aca="true" t="shared" si="2" ref="F11:K11">SUM(F12:F15)</f>
        <v>0</v>
      </c>
      <c r="G11" s="1121">
        <f t="shared" si="2"/>
        <v>0</v>
      </c>
      <c r="H11" s="1121">
        <f t="shared" si="2"/>
        <v>0</v>
      </c>
      <c r="I11" s="1121">
        <f t="shared" si="2"/>
        <v>0</v>
      </c>
      <c r="J11" s="1121">
        <f t="shared" si="2"/>
        <v>0</v>
      </c>
      <c r="K11" s="1121">
        <f t="shared" si="2"/>
        <v>0</v>
      </c>
      <c r="L11" s="1115">
        <f t="shared" si="0"/>
        <v>0</v>
      </c>
      <c r="M11" s="1100"/>
      <c r="N11" s="1116">
        <f>'Utg. mva'!K10+'Utg. mva'!K15+'Utg. mva'!K19+'Utg. mva'!K24+'Utg. mva'!K29</f>
        <v>0</v>
      </c>
      <c r="O11" s="1117">
        <f t="shared" si="1"/>
        <v>0</v>
      </c>
      <c r="P11" s="1100"/>
    </row>
    <row r="12" spans="1:16" ht="20.25" customHeight="1">
      <c r="A12" s="1100"/>
      <c r="B12" s="2023" t="s">
        <v>1174</v>
      </c>
      <c r="C12" s="2027"/>
      <c r="D12" s="2024"/>
      <c r="E12" s="1114"/>
      <c r="F12" s="1114"/>
      <c r="G12" s="1114"/>
      <c r="H12" s="1114"/>
      <c r="I12" s="1114"/>
      <c r="J12" s="1114"/>
      <c r="K12" s="1114"/>
      <c r="L12" s="1115">
        <f t="shared" si="0"/>
        <v>0</v>
      </c>
      <c r="M12" s="1100"/>
      <c r="N12" s="1116">
        <f>'Utg. mva'!K24+'Utg. mva'!K29</f>
        <v>0</v>
      </c>
      <c r="O12" s="1117">
        <f t="shared" si="1"/>
        <v>0</v>
      </c>
      <c r="P12" s="1100"/>
    </row>
    <row r="13" spans="1:16" ht="20.25" customHeight="1">
      <c r="A13" s="1100"/>
      <c r="B13" s="2023" t="s">
        <v>1112</v>
      </c>
      <c r="C13" s="2027"/>
      <c r="D13" s="2024"/>
      <c r="E13" s="1114"/>
      <c r="F13" s="1114"/>
      <c r="G13" s="1114"/>
      <c r="H13" s="1114"/>
      <c r="I13" s="1114"/>
      <c r="J13" s="1114"/>
      <c r="K13" s="1114"/>
      <c r="L13" s="1115">
        <f t="shared" si="0"/>
        <v>0</v>
      </c>
      <c r="M13" s="1100"/>
      <c r="N13" s="1116">
        <f>'Utg. mva'!K10</f>
        <v>0</v>
      </c>
      <c r="O13" s="1117">
        <f t="shared" si="1"/>
        <v>0</v>
      </c>
      <c r="P13" s="1100"/>
    </row>
    <row r="14" spans="1:16" ht="20.25" customHeight="1">
      <c r="A14" s="1100"/>
      <c r="B14" s="2023" t="s">
        <v>1113</v>
      </c>
      <c r="C14" s="2027"/>
      <c r="D14" s="2024"/>
      <c r="E14" s="1114"/>
      <c r="F14" s="1114"/>
      <c r="G14" s="1114"/>
      <c r="H14" s="1114"/>
      <c r="I14" s="1114"/>
      <c r="J14" s="1114"/>
      <c r="K14" s="1114"/>
      <c r="L14" s="1115">
        <f t="shared" si="0"/>
        <v>0</v>
      </c>
      <c r="M14" s="1100"/>
      <c r="N14" s="1116">
        <f>'Utg. mva'!K15</f>
        <v>0</v>
      </c>
      <c r="O14" s="1117">
        <f t="shared" si="1"/>
        <v>0</v>
      </c>
      <c r="P14" s="1100"/>
    </row>
    <row r="15" spans="1:16" ht="20.25" customHeight="1">
      <c r="A15" s="1100"/>
      <c r="B15" s="2028" t="s">
        <v>1114</v>
      </c>
      <c r="C15" s="2029"/>
      <c r="D15" s="2030"/>
      <c r="E15" s="1114"/>
      <c r="F15" s="1114"/>
      <c r="G15" s="1114"/>
      <c r="H15" s="1114"/>
      <c r="I15" s="1114"/>
      <c r="J15" s="1114"/>
      <c r="K15" s="1114"/>
      <c r="L15" s="1115">
        <f t="shared" si="0"/>
        <v>0</v>
      </c>
      <c r="M15" s="1100"/>
      <c r="N15" s="1122">
        <f>'Utg. mva'!K19</f>
        <v>0</v>
      </c>
      <c r="O15" s="1123">
        <f t="shared" si="1"/>
        <v>0</v>
      </c>
      <c r="P15" s="1100"/>
    </row>
    <row r="16" spans="1:16" ht="14.25" customHeight="1">
      <c r="A16" s="1100"/>
      <c r="B16" s="1124"/>
      <c r="C16" s="1124"/>
      <c r="D16" s="1125"/>
      <c r="E16" s="1126"/>
      <c r="F16" s="1126"/>
      <c r="G16" s="1126"/>
      <c r="H16" s="1126"/>
      <c r="I16" s="1126"/>
      <c r="J16" s="1126"/>
      <c r="K16" s="1126"/>
      <c r="L16" s="1127"/>
      <c r="M16" s="1100"/>
      <c r="N16" s="1100"/>
      <c r="O16" s="1128"/>
      <c r="P16" s="1100"/>
    </row>
    <row r="17" spans="1:16" s="1136" customFormat="1" ht="20.25" customHeight="1">
      <c r="A17" s="1129"/>
      <c r="B17" s="1130" t="s">
        <v>1115</v>
      </c>
      <c r="C17" s="1131"/>
      <c r="D17" s="1131"/>
      <c r="E17" s="1132"/>
      <c r="F17" s="1132"/>
      <c r="G17" s="1132"/>
      <c r="H17" s="1132"/>
      <c r="I17" s="1132"/>
      <c r="J17" s="1132"/>
      <c r="K17" s="1132"/>
      <c r="L17" s="1133">
        <f>SUM(E17:K17)</f>
        <v>0</v>
      </c>
      <c r="M17" s="1129"/>
      <c r="N17" s="1134">
        <f>'Utg. mva'!K29</f>
        <v>0</v>
      </c>
      <c r="O17" s="1135">
        <f>L17-N17</f>
        <v>0</v>
      </c>
      <c r="P17" s="1129"/>
    </row>
    <row r="18" spans="1:16" ht="14.25" customHeight="1">
      <c r="A18" s="1100"/>
      <c r="B18" s="1137"/>
      <c r="C18" s="1137"/>
      <c r="D18" s="1138"/>
      <c r="E18" s="1139"/>
      <c r="F18" s="1139"/>
      <c r="G18" s="1139"/>
      <c r="H18" s="1139"/>
      <c r="I18" s="1139"/>
      <c r="J18" s="1139"/>
      <c r="K18" s="1139"/>
      <c r="L18" s="1140"/>
      <c r="M18" s="1100"/>
      <c r="N18" s="1100"/>
      <c r="O18" s="1128"/>
      <c r="P18" s="1100"/>
    </row>
    <row r="19" spans="1:16" ht="20.25" customHeight="1">
      <c r="A19" s="1100"/>
      <c r="B19" s="2031" t="s">
        <v>594</v>
      </c>
      <c r="C19" s="2032"/>
      <c r="D19" s="1141" t="s">
        <v>396</v>
      </c>
      <c r="E19" s="1142">
        <f aca="true" t="shared" si="3" ref="E19:K19">E13*0.25</f>
        <v>0</v>
      </c>
      <c r="F19" s="1142">
        <f t="shared" si="3"/>
        <v>0</v>
      </c>
      <c r="G19" s="1142">
        <f t="shared" si="3"/>
        <v>0</v>
      </c>
      <c r="H19" s="1142">
        <f t="shared" si="3"/>
        <v>0</v>
      </c>
      <c r="I19" s="1142">
        <f t="shared" si="3"/>
        <v>0</v>
      </c>
      <c r="J19" s="1142">
        <f t="shared" si="3"/>
        <v>0</v>
      </c>
      <c r="K19" s="1142">
        <f t="shared" si="3"/>
        <v>0</v>
      </c>
      <c r="L19" s="1143">
        <f>SUM(E19:K19)</f>
        <v>0</v>
      </c>
      <c r="M19" s="1100"/>
      <c r="N19" s="1144">
        <f>'Utg. mva'!K10*25%</f>
        <v>0</v>
      </c>
      <c r="O19" s="1145">
        <f aca="true" t="shared" si="4" ref="O19:O25">L19-N19</f>
        <v>0</v>
      </c>
      <c r="P19" s="1100"/>
    </row>
    <row r="20" spans="1:16" ht="20.25" customHeight="1">
      <c r="A20" s="1100"/>
      <c r="B20" s="2023" t="s">
        <v>1116</v>
      </c>
      <c r="C20" s="2024"/>
      <c r="D20" s="1146" t="s">
        <v>396</v>
      </c>
      <c r="E20" s="1121">
        <f aca="true" t="shared" si="5" ref="E20:K20">E14*0.15</f>
        <v>0</v>
      </c>
      <c r="F20" s="1121">
        <f t="shared" si="5"/>
        <v>0</v>
      </c>
      <c r="G20" s="1121">
        <f t="shared" si="5"/>
        <v>0</v>
      </c>
      <c r="H20" s="1121">
        <f t="shared" si="5"/>
        <v>0</v>
      </c>
      <c r="I20" s="1121">
        <f t="shared" si="5"/>
        <v>0</v>
      </c>
      <c r="J20" s="1121">
        <f t="shared" si="5"/>
        <v>0</v>
      </c>
      <c r="K20" s="1121">
        <f t="shared" si="5"/>
        <v>0</v>
      </c>
      <c r="L20" s="1115">
        <f aca="true" t="shared" si="6" ref="L20:L26">SUM(E20:K20)</f>
        <v>0</v>
      </c>
      <c r="M20" s="1100"/>
      <c r="N20" s="1116">
        <f>'Utg. mva'!K15*15%</f>
        <v>0</v>
      </c>
      <c r="O20" s="1117">
        <f t="shared" si="4"/>
        <v>0</v>
      </c>
      <c r="P20" s="1100"/>
    </row>
    <row r="21" spans="1:16" ht="20.25" customHeight="1">
      <c r="A21" s="1100"/>
      <c r="B21" s="2023" t="s">
        <v>873</v>
      </c>
      <c r="C21" s="2024"/>
      <c r="D21" s="1146" t="s">
        <v>396</v>
      </c>
      <c r="E21" s="1121">
        <f aca="true" t="shared" si="7" ref="E21:K21">E15*0.08</f>
        <v>0</v>
      </c>
      <c r="F21" s="1121">
        <f t="shared" si="7"/>
        <v>0</v>
      </c>
      <c r="G21" s="1121">
        <f t="shared" si="7"/>
        <v>0</v>
      </c>
      <c r="H21" s="1121">
        <f t="shared" si="7"/>
        <v>0</v>
      </c>
      <c r="I21" s="1121">
        <f t="shared" si="7"/>
        <v>0</v>
      </c>
      <c r="J21" s="1121">
        <f t="shared" si="7"/>
        <v>0</v>
      </c>
      <c r="K21" s="1121">
        <f t="shared" si="7"/>
        <v>0</v>
      </c>
      <c r="L21" s="1115">
        <f t="shared" si="6"/>
        <v>0</v>
      </c>
      <c r="M21" s="1100"/>
      <c r="N21" s="1116">
        <f>'Utg. mva'!K19*8%</f>
        <v>0</v>
      </c>
      <c r="O21" s="1117">
        <f t="shared" si="4"/>
        <v>0</v>
      </c>
      <c r="P21" s="1100"/>
    </row>
    <row r="22" spans="1:16" ht="20.25" customHeight="1">
      <c r="A22" s="1100"/>
      <c r="B22" s="2023" t="s">
        <v>595</v>
      </c>
      <c r="C22" s="2024"/>
      <c r="D22" s="1146" t="s">
        <v>396</v>
      </c>
      <c r="E22" s="1121">
        <f aca="true" t="shared" si="8" ref="E22:J22">E17*0.25</f>
        <v>0</v>
      </c>
      <c r="F22" s="1121">
        <f t="shared" si="8"/>
        <v>0</v>
      </c>
      <c r="G22" s="1121">
        <f t="shared" si="8"/>
        <v>0</v>
      </c>
      <c r="H22" s="1121">
        <f t="shared" si="8"/>
        <v>0</v>
      </c>
      <c r="I22" s="1121">
        <f t="shared" si="8"/>
        <v>0</v>
      </c>
      <c r="J22" s="1121">
        <f t="shared" si="8"/>
        <v>0</v>
      </c>
      <c r="K22" s="1121">
        <f>K17*0.25</f>
        <v>0</v>
      </c>
      <c r="L22" s="1115">
        <f t="shared" si="6"/>
        <v>0</v>
      </c>
      <c r="M22" s="1100"/>
      <c r="N22" s="1116">
        <f>'Utg. mva'!K34*25%</f>
        <v>0</v>
      </c>
      <c r="O22" s="1117">
        <f t="shared" si="4"/>
        <v>0</v>
      </c>
      <c r="P22" s="1100"/>
    </row>
    <row r="23" spans="1:16" ht="20.25" customHeight="1">
      <c r="A23" s="1100"/>
      <c r="B23" s="2023" t="s">
        <v>1117</v>
      </c>
      <c r="C23" s="2024"/>
      <c r="D23" s="1146" t="s">
        <v>390</v>
      </c>
      <c r="E23" s="1147"/>
      <c r="F23" s="1147"/>
      <c r="G23" s="1147"/>
      <c r="H23" s="1147"/>
      <c r="I23" s="1147"/>
      <c r="J23" s="1147"/>
      <c r="K23" s="1147"/>
      <c r="L23" s="1115">
        <f t="shared" si="6"/>
        <v>0</v>
      </c>
      <c r="M23" s="1100"/>
      <c r="N23" s="1116">
        <f>'Inng. mva termin 1'!E41+'Inng. mva termin 2'!E41+'Inng. mva termin 3'!E41+'Inng. mva termin 4'!E41+'Inng. mva termin 5'!E41+'Inng. mva termin 6'!E41+Tilleggsoppgave!E41</f>
        <v>0</v>
      </c>
      <c r="O23" s="1117">
        <f t="shared" si="4"/>
        <v>0</v>
      </c>
      <c r="P23" s="1100"/>
    </row>
    <row r="24" spans="1:16" ht="20.25" customHeight="1">
      <c r="A24" s="1100"/>
      <c r="B24" s="2023" t="s">
        <v>1118</v>
      </c>
      <c r="C24" s="2024"/>
      <c r="D24" s="1146" t="s">
        <v>390</v>
      </c>
      <c r="E24" s="1114"/>
      <c r="F24" s="1114"/>
      <c r="G24" s="1114"/>
      <c r="H24" s="1114"/>
      <c r="I24" s="1114"/>
      <c r="J24" s="1114"/>
      <c r="K24" s="1114"/>
      <c r="L24" s="1115">
        <f t="shared" si="6"/>
        <v>0</v>
      </c>
      <c r="M24" s="1100"/>
      <c r="N24" s="1116">
        <f>'Inng. mva termin 1'!F41+'Inng. mva termin 2'!F41+'Inng. mva termin 3'!F41+'Inng. mva termin 4'!F41+'Inng. mva termin 5'!F41+'Inng. mva termin 6'!F41+Tilleggsoppgave!F41</f>
        <v>0</v>
      </c>
      <c r="O24" s="1117">
        <f t="shared" si="4"/>
        <v>0</v>
      </c>
      <c r="P24" s="1100"/>
    </row>
    <row r="25" spans="1:16" ht="20.25" customHeight="1">
      <c r="A25" s="1100"/>
      <c r="B25" s="2023" t="s">
        <v>1119</v>
      </c>
      <c r="C25" s="2024"/>
      <c r="D25" s="1146" t="s">
        <v>390</v>
      </c>
      <c r="E25" s="1114"/>
      <c r="F25" s="1114"/>
      <c r="G25" s="1114"/>
      <c r="H25" s="1114"/>
      <c r="I25" s="1114"/>
      <c r="J25" s="1114"/>
      <c r="K25" s="1114"/>
      <c r="L25" s="1115">
        <f t="shared" si="6"/>
        <v>0</v>
      </c>
      <c r="M25" s="1100"/>
      <c r="N25" s="1122">
        <f>'Inng. mva termin 1'!G41+'Inng. mva termin 2'!G41+'Inng. mva termin 3'!G41+'Inng. mva termin 4'!G41+'Inng. mva termin 5'!G41+'Inng. mva termin 6'!G41+Tilleggsoppgave!G41</f>
        <v>0</v>
      </c>
      <c r="O25" s="1123">
        <f t="shared" si="4"/>
        <v>0</v>
      </c>
      <c r="P25" s="1100"/>
    </row>
    <row r="26" spans="1:16" s="1136" customFormat="1" ht="20.25" customHeight="1">
      <c r="A26" s="1129"/>
      <c r="B26" s="2025" t="s">
        <v>12</v>
      </c>
      <c r="C26" s="2026"/>
      <c r="D26" s="1148" t="s">
        <v>393</v>
      </c>
      <c r="E26" s="1149">
        <f aca="true" t="shared" si="9" ref="E26:K26">E19+E20+E21+E22-E23-E24-E25</f>
        <v>0</v>
      </c>
      <c r="F26" s="1149">
        <f t="shared" si="9"/>
        <v>0</v>
      </c>
      <c r="G26" s="1149">
        <f t="shared" si="9"/>
        <v>0</v>
      </c>
      <c r="H26" s="1149">
        <f t="shared" si="9"/>
        <v>0</v>
      </c>
      <c r="I26" s="1149">
        <f t="shared" si="9"/>
        <v>0</v>
      </c>
      <c r="J26" s="1149">
        <f t="shared" si="9"/>
        <v>0</v>
      </c>
      <c r="K26" s="1149">
        <f t="shared" si="9"/>
        <v>0</v>
      </c>
      <c r="L26" s="1150">
        <f t="shared" si="6"/>
        <v>0</v>
      </c>
      <c r="M26" s="1129"/>
      <c r="N26" s="1129"/>
      <c r="O26" s="1129"/>
      <c r="P26" s="1129"/>
    </row>
    <row r="27" spans="1:16" s="1136" customFormat="1" ht="20.25" customHeight="1">
      <c r="A27" s="1129"/>
      <c r="B27" s="2020" t="s">
        <v>1120</v>
      </c>
      <c r="C27" s="2021"/>
      <c r="D27" s="1148" t="s">
        <v>396</v>
      </c>
      <c r="E27" s="1132"/>
      <c r="F27" s="1132"/>
      <c r="G27" s="1132"/>
      <c r="H27" s="1132"/>
      <c r="I27" s="1132"/>
      <c r="J27" s="1132"/>
      <c r="K27" s="1151"/>
      <c r="L27" s="1129"/>
      <c r="M27" s="1129"/>
      <c r="N27" s="1129"/>
      <c r="O27" s="1129"/>
      <c r="P27" s="1129"/>
    </row>
    <row r="28" spans="1:16" s="1136" customFormat="1" ht="20.25" customHeight="1">
      <c r="A28" s="1129"/>
      <c r="B28" s="2018" t="s">
        <v>369</v>
      </c>
      <c r="C28" s="2019"/>
      <c r="D28" s="1148" t="s">
        <v>393</v>
      </c>
      <c r="E28" s="1149">
        <f aca="true" t="shared" si="10" ref="E28:K28">E26-E27</f>
        <v>0</v>
      </c>
      <c r="F28" s="1149">
        <f t="shared" si="10"/>
        <v>0</v>
      </c>
      <c r="G28" s="1149">
        <f t="shared" si="10"/>
        <v>0</v>
      </c>
      <c r="H28" s="1149">
        <f t="shared" si="10"/>
        <v>0</v>
      </c>
      <c r="I28" s="1149">
        <f t="shared" si="10"/>
        <v>0</v>
      </c>
      <c r="J28" s="1149">
        <f t="shared" si="10"/>
        <v>0</v>
      </c>
      <c r="K28" s="1152">
        <f t="shared" si="10"/>
        <v>0</v>
      </c>
      <c r="L28" s="1129"/>
      <c r="M28" s="1129"/>
      <c r="N28" s="1129"/>
      <c r="O28" s="1129"/>
      <c r="P28" s="1129"/>
    </row>
    <row r="29" spans="1:16" s="1136" customFormat="1" ht="20.25" customHeight="1">
      <c r="A29" s="1129"/>
      <c r="B29" s="2020" t="s">
        <v>1121</v>
      </c>
      <c r="C29" s="2021"/>
      <c r="D29" s="2021"/>
      <c r="E29" s="1132"/>
      <c r="F29" s="1132"/>
      <c r="G29" s="1132"/>
      <c r="H29" s="1132"/>
      <c r="I29" s="1132"/>
      <c r="J29" s="1132"/>
      <c r="K29" s="1151"/>
      <c r="L29" s="1129"/>
      <c r="M29" s="1129"/>
      <c r="N29" s="1129"/>
      <c r="O29" s="1129"/>
      <c r="P29" s="1129"/>
    </row>
    <row r="30" spans="1:16" s="1136" customFormat="1" ht="20.25" customHeight="1">
      <c r="A30" s="1129"/>
      <c r="B30" s="1130" t="s">
        <v>1122</v>
      </c>
      <c r="C30" s="1131"/>
      <c r="D30" s="1131"/>
      <c r="E30" s="1132"/>
      <c r="F30" s="1132"/>
      <c r="G30" s="1132"/>
      <c r="H30" s="1132"/>
      <c r="I30" s="1132"/>
      <c r="J30" s="1132"/>
      <c r="K30" s="1151"/>
      <c r="L30" s="1129"/>
      <c r="M30" s="1129"/>
      <c r="N30" s="1129"/>
      <c r="O30" s="1129"/>
      <c r="P30" s="1129"/>
    </row>
    <row r="31" spans="1:16" s="1136" customFormat="1" ht="20.25" customHeight="1">
      <c r="A31" s="1129"/>
      <c r="B31" s="1153"/>
      <c r="C31" s="1153"/>
      <c r="D31" s="1154"/>
      <c r="E31" s="1155"/>
      <c r="F31" s="1155"/>
      <c r="G31" s="1155"/>
      <c r="H31" s="1155"/>
      <c r="I31" s="1155"/>
      <c r="J31" s="1155"/>
      <c r="K31" s="1155"/>
      <c r="L31" s="1155"/>
      <c r="M31" s="1129"/>
      <c r="N31" s="1129"/>
      <c r="O31" s="1129"/>
      <c r="P31" s="1129"/>
    </row>
    <row r="32" spans="1:16" ht="15.75" customHeight="1">
      <c r="A32" s="1100"/>
      <c r="B32" s="1156"/>
      <c r="C32" s="2022" t="s">
        <v>379</v>
      </c>
      <c r="D32" s="2022"/>
      <c r="E32" s="1157" t="s">
        <v>295</v>
      </c>
      <c r="F32" s="2022" t="s">
        <v>1123</v>
      </c>
      <c r="G32" s="2022"/>
      <c r="H32" s="2022"/>
      <c r="I32" s="2022"/>
      <c r="J32" s="2022"/>
      <c r="K32" s="2022"/>
      <c r="L32" s="1100"/>
      <c r="M32" s="1100"/>
      <c r="N32" s="1129"/>
      <c r="O32" s="1129"/>
      <c r="P32" s="1100"/>
    </row>
    <row r="33" spans="2:15" ht="15.75" customHeight="1">
      <c r="B33" s="1158" t="s">
        <v>1124</v>
      </c>
      <c r="C33" s="2016"/>
      <c r="D33" s="2016"/>
      <c r="E33" s="1159"/>
      <c r="F33" s="2016"/>
      <c r="G33" s="2016"/>
      <c r="H33" s="2016"/>
      <c r="I33" s="2016"/>
      <c r="J33" s="2016"/>
      <c r="K33" s="2017"/>
      <c r="N33" s="1129"/>
      <c r="O33" s="1129"/>
    </row>
    <row r="34" spans="2:15" ht="15.75" customHeight="1">
      <c r="B34" s="1158" t="s">
        <v>1125</v>
      </c>
      <c r="C34" s="2016"/>
      <c r="D34" s="2016"/>
      <c r="E34" s="1159"/>
      <c r="F34" s="2016"/>
      <c r="G34" s="2016"/>
      <c r="H34" s="2016"/>
      <c r="I34" s="2016"/>
      <c r="J34" s="2016"/>
      <c r="K34" s="2017"/>
      <c r="N34" s="1100"/>
      <c r="O34" s="1100"/>
    </row>
    <row r="35" spans="1:16" ht="15.75" customHeight="1">
      <c r="A35" s="1100"/>
      <c r="B35" s="1100"/>
      <c r="C35" s="1100"/>
      <c r="D35" s="1100"/>
      <c r="E35" s="1100"/>
      <c r="F35" s="1100"/>
      <c r="G35" s="1100"/>
      <c r="H35" s="1100"/>
      <c r="I35" s="1100"/>
      <c r="J35" s="1100"/>
      <c r="K35" s="1100"/>
      <c r="L35" s="1100"/>
      <c r="M35" s="1100"/>
      <c r="N35" s="1100"/>
      <c r="O35" s="1100"/>
      <c r="P35" s="1100"/>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3.5" customHeight="1"/>
    <row r="70" ht="13.5" customHeight="1"/>
    <row r="71" spans="2:5" ht="13.5" customHeight="1">
      <c r="B71" s="1160"/>
      <c r="C71" s="1160"/>
      <c r="D71" s="1160"/>
      <c r="E71" s="1160"/>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mergeCells count="32">
    <mergeCell ref="B2:G3"/>
    <mergeCell ref="M3:O3"/>
    <mergeCell ref="B4:K4"/>
    <mergeCell ref="M4:O4"/>
    <mergeCell ref="B5:K5"/>
    <mergeCell ref="M5:O5"/>
    <mergeCell ref="B6:K6"/>
    <mergeCell ref="B8:L8"/>
    <mergeCell ref="N8:O8"/>
    <mergeCell ref="B9:D9"/>
    <mergeCell ref="B10:D10"/>
    <mergeCell ref="B12:D12"/>
    <mergeCell ref="B13:D13"/>
    <mergeCell ref="B14:D14"/>
    <mergeCell ref="B15:D15"/>
    <mergeCell ref="B19:C19"/>
    <mergeCell ref="B20:C20"/>
    <mergeCell ref="B21:C21"/>
    <mergeCell ref="B22:C22"/>
    <mergeCell ref="B23:C23"/>
    <mergeCell ref="B24:C24"/>
    <mergeCell ref="B25:C25"/>
    <mergeCell ref="B26:C26"/>
    <mergeCell ref="B27:C27"/>
    <mergeCell ref="C34:D34"/>
    <mergeCell ref="F34:K34"/>
    <mergeCell ref="B28:C28"/>
    <mergeCell ref="B29:D29"/>
    <mergeCell ref="C32:D32"/>
    <mergeCell ref="F32:K32"/>
    <mergeCell ref="C33:D33"/>
    <mergeCell ref="F33:K33"/>
  </mergeCells>
  <printOptions/>
  <pageMargins left="0.25" right="0.25" top="0.75" bottom="0.75" header="0.3" footer="0.3"/>
  <pageSetup fitToHeight="1" fitToWidth="1" horizontalDpi="600" verticalDpi="600" orientation="landscape" paperSize="9" scale="72" r:id="rId3"/>
  <legacyDrawing r:id="rId2"/>
</worksheet>
</file>

<file path=xl/worksheets/sheet86.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selection activeCell="D8" sqref="D8"/>
    </sheetView>
  </sheetViews>
  <sheetFormatPr defaultColWidth="10.28125" defaultRowHeight="12.75"/>
  <cols>
    <col min="1" max="1" width="2.28125" style="1162" customWidth="1"/>
    <col min="2" max="2" width="20.57421875" style="1162" customWidth="1"/>
    <col min="3" max="3" width="42.140625" style="1162" customWidth="1"/>
    <col min="4" max="10" width="13.7109375" style="1162" customWidth="1"/>
    <col min="11" max="11" width="18.57421875" style="1162" bestFit="1" customWidth="1"/>
    <col min="12" max="12" width="2.28125" style="1162" customWidth="1"/>
    <col min="13" max="16384" width="10.28125" style="1162" customWidth="1"/>
  </cols>
  <sheetData>
    <row r="1" spans="1:11" ht="16.5" customHeight="1">
      <c r="A1" s="1161"/>
      <c r="B1" s="1161"/>
      <c r="C1" s="1161"/>
      <c r="D1" s="1161"/>
      <c r="E1" s="1161"/>
      <c r="F1" s="1161"/>
      <c r="G1" s="1161"/>
      <c r="H1" s="1161"/>
      <c r="I1" s="1161"/>
      <c r="J1" s="1161"/>
      <c r="K1" s="1161"/>
    </row>
    <row r="2" spans="1:11" ht="16.5" customHeight="1">
      <c r="A2" s="1161"/>
      <c r="B2" s="2061" t="s">
        <v>1093</v>
      </c>
      <c r="C2" s="2061"/>
      <c r="D2" s="2061"/>
      <c r="E2" s="2061"/>
      <c r="F2" s="2061"/>
      <c r="I2" s="1102" t="s">
        <v>1095</v>
      </c>
      <c r="J2" s="2069">
        <f>IF('Avstemming mva total'!$M$3="","",'Avstemming mva total'!$M$3)</f>
      </c>
      <c r="K2" s="2070"/>
    </row>
    <row r="3" spans="1:11" ht="16.5" customHeight="1">
      <c r="A3" s="1161"/>
      <c r="B3" s="2061"/>
      <c r="C3" s="2061"/>
      <c r="D3" s="2061"/>
      <c r="E3" s="2061"/>
      <c r="F3" s="2061"/>
      <c r="I3" s="1103" t="s">
        <v>130</v>
      </c>
      <c r="J3" s="2047">
        <f>IF('Avstemming mva total'!$M$4="","",'Avstemming mva total'!$M$4)</f>
      </c>
      <c r="K3" s="2048"/>
    </row>
    <row r="4" spans="1:11" ht="16.5" customHeight="1">
      <c r="A4" s="1161"/>
      <c r="B4" s="1163" t="s">
        <v>340</v>
      </c>
      <c r="C4" s="1163"/>
      <c r="D4" s="1163"/>
      <c r="E4" s="1163"/>
      <c r="F4" s="1163"/>
      <c r="I4" s="1103" t="s">
        <v>289</v>
      </c>
      <c r="J4" s="1222"/>
      <c r="K4" s="1227">
        <v>2</v>
      </c>
    </row>
    <row r="5" spans="1:11" ht="16.5" customHeight="1">
      <c r="A5" s="1161"/>
      <c r="B5" s="1163"/>
      <c r="C5" s="1163"/>
      <c r="D5" s="1163"/>
      <c r="E5" s="1163"/>
      <c r="F5" s="1163"/>
      <c r="I5" s="1104" t="s">
        <v>917</v>
      </c>
      <c r="J5" s="1228"/>
      <c r="K5" s="1229">
        <f ca="1">TODAY()</f>
        <v>42394</v>
      </c>
    </row>
    <row r="6" spans="1:12" ht="16.5" customHeight="1">
      <c r="A6" s="1161"/>
      <c r="B6" s="1164"/>
      <c r="C6" s="1164"/>
      <c r="D6" s="1165"/>
      <c r="E6" s="1166"/>
      <c r="F6" s="1161"/>
      <c r="G6" s="1161"/>
      <c r="H6" s="1161"/>
      <c r="I6" s="1161"/>
      <c r="J6" s="1161"/>
      <c r="K6" s="1161"/>
      <c r="L6" s="1167"/>
    </row>
    <row r="7" spans="1:12" ht="18.75" customHeight="1">
      <c r="A7" s="1161"/>
      <c r="B7" s="2051" t="s">
        <v>1126</v>
      </c>
      <c r="C7" s="2052"/>
      <c r="D7" s="1168" t="s">
        <v>651</v>
      </c>
      <c r="E7" s="1168" t="s">
        <v>652</v>
      </c>
      <c r="F7" s="1168" t="s">
        <v>653</v>
      </c>
      <c r="G7" s="1168" t="s">
        <v>654</v>
      </c>
      <c r="H7" s="1168" t="s">
        <v>655</v>
      </c>
      <c r="I7" s="1168" t="s">
        <v>656</v>
      </c>
      <c r="J7" s="1168" t="s">
        <v>1167</v>
      </c>
      <c r="K7" s="1168" t="s">
        <v>1127</v>
      </c>
      <c r="L7" s="1167"/>
    </row>
    <row r="8" spans="1:12" ht="18.75" customHeight="1">
      <c r="A8" s="1161"/>
      <c r="B8" s="2066" t="s">
        <v>1128</v>
      </c>
      <c r="C8" s="2058"/>
      <c r="D8" s="1169"/>
      <c r="E8" s="1169"/>
      <c r="F8" s="1169"/>
      <c r="G8" s="1169"/>
      <c r="H8" s="1169"/>
      <c r="I8" s="1169"/>
      <c r="J8" s="1223"/>
      <c r="K8" s="1170">
        <f>SUM(D8:J8)</f>
        <v>0</v>
      </c>
      <c r="L8" s="1167"/>
    </row>
    <row r="9" spans="1:12" ht="18.75" customHeight="1">
      <c r="A9" s="1161"/>
      <c r="B9" s="2067" t="s">
        <v>1129</v>
      </c>
      <c r="C9" s="2068"/>
      <c r="D9" s="1171"/>
      <c r="E9" s="1171"/>
      <c r="F9" s="1171"/>
      <c r="G9" s="1171"/>
      <c r="H9" s="1171"/>
      <c r="I9" s="1171"/>
      <c r="J9" s="1224"/>
      <c r="K9" s="1230">
        <f>SUM(D9:J9)</f>
        <v>0</v>
      </c>
      <c r="L9" s="1167"/>
    </row>
    <row r="10" spans="1:12" ht="18.75" customHeight="1">
      <c r="A10" s="1161"/>
      <c r="B10" s="2055" t="s">
        <v>1130</v>
      </c>
      <c r="C10" s="2056"/>
      <c r="D10" s="1173">
        <f aca="true" t="shared" si="0" ref="D10:J10">SUM(D8:D9)</f>
        <v>0</v>
      </c>
      <c r="E10" s="1173">
        <f t="shared" si="0"/>
        <v>0</v>
      </c>
      <c r="F10" s="1173">
        <f t="shared" si="0"/>
        <v>0</v>
      </c>
      <c r="G10" s="1173">
        <f t="shared" si="0"/>
        <v>0</v>
      </c>
      <c r="H10" s="1173">
        <f t="shared" si="0"/>
        <v>0</v>
      </c>
      <c r="I10" s="1173">
        <f t="shared" si="0"/>
        <v>0</v>
      </c>
      <c r="J10" s="1173">
        <f t="shared" si="0"/>
        <v>0</v>
      </c>
      <c r="K10" s="1170">
        <f>SUM(D10:J10)</f>
        <v>0</v>
      </c>
      <c r="L10" s="1167"/>
    </row>
    <row r="11" spans="1:12" ht="18.75" customHeight="1">
      <c r="A11" s="1161"/>
      <c r="B11" s="1175"/>
      <c r="C11" s="1175"/>
      <c r="D11" s="1176"/>
      <c r="E11" s="1176"/>
      <c r="F11" s="1176"/>
      <c r="G11" s="1176"/>
      <c r="H11" s="1176"/>
      <c r="I11" s="1176"/>
      <c r="J11" s="1176"/>
      <c r="K11" s="1177"/>
      <c r="L11" s="1167"/>
    </row>
    <row r="12" spans="1:12" ht="18.75" customHeight="1">
      <c r="A12" s="1161"/>
      <c r="B12" s="2051" t="s">
        <v>1131</v>
      </c>
      <c r="C12" s="2052"/>
      <c r="D12" s="1168" t="s">
        <v>1132</v>
      </c>
      <c r="E12" s="1168" t="s">
        <v>1133</v>
      </c>
      <c r="F12" s="1168" t="s">
        <v>1134</v>
      </c>
      <c r="G12" s="1168" t="s">
        <v>1135</v>
      </c>
      <c r="H12" s="1168" t="s">
        <v>1136</v>
      </c>
      <c r="I12" s="1168" t="s">
        <v>1137</v>
      </c>
      <c r="J12" s="1168" t="s">
        <v>1167</v>
      </c>
      <c r="K12" s="1168" t="s">
        <v>1127</v>
      </c>
      <c r="L12" s="1167"/>
    </row>
    <row r="13" spans="1:12" ht="18.75" customHeight="1">
      <c r="A13" s="1161"/>
      <c r="B13" s="2062" t="s">
        <v>1138</v>
      </c>
      <c r="C13" s="2063"/>
      <c r="D13" s="1169"/>
      <c r="E13" s="1169"/>
      <c r="F13" s="1169"/>
      <c r="G13" s="1169"/>
      <c r="H13" s="1169"/>
      <c r="I13" s="1169"/>
      <c r="J13" s="1223"/>
      <c r="K13" s="1170">
        <f>SUM(D13:J13)</f>
        <v>0</v>
      </c>
      <c r="L13" s="1167"/>
    </row>
    <row r="14" spans="1:12" ht="18.75" customHeight="1">
      <c r="A14" s="1161"/>
      <c r="B14" s="2064" t="s">
        <v>1139</v>
      </c>
      <c r="C14" s="2065"/>
      <c r="D14" s="1171"/>
      <c r="E14" s="1171"/>
      <c r="F14" s="1171"/>
      <c r="G14" s="1171"/>
      <c r="H14" s="1171"/>
      <c r="I14" s="1171"/>
      <c r="J14" s="1224"/>
      <c r="K14" s="1230">
        <f>SUM(D14:J14)</f>
        <v>0</v>
      </c>
      <c r="L14" s="1167"/>
    </row>
    <row r="15" spans="1:12" ht="18.75" customHeight="1">
      <c r="A15" s="1161"/>
      <c r="B15" s="2049" t="s">
        <v>1140</v>
      </c>
      <c r="C15" s="2050"/>
      <c r="D15" s="1173">
        <f aca="true" t="shared" si="1" ref="D15:J15">SUM(D13:D14)</f>
        <v>0</v>
      </c>
      <c r="E15" s="1173">
        <f t="shared" si="1"/>
        <v>0</v>
      </c>
      <c r="F15" s="1173">
        <f t="shared" si="1"/>
        <v>0</v>
      </c>
      <c r="G15" s="1173">
        <f t="shared" si="1"/>
        <v>0</v>
      </c>
      <c r="H15" s="1173">
        <f t="shared" si="1"/>
        <v>0</v>
      </c>
      <c r="I15" s="1173">
        <f t="shared" si="1"/>
        <v>0</v>
      </c>
      <c r="J15" s="1173">
        <f t="shared" si="1"/>
        <v>0</v>
      </c>
      <c r="K15" s="1170">
        <f>SUM(D15:J15)</f>
        <v>0</v>
      </c>
      <c r="L15" s="1167"/>
    </row>
    <row r="16" spans="1:12" ht="18.75" customHeight="1">
      <c r="A16" s="1161"/>
      <c r="B16" s="1175"/>
      <c r="C16" s="1175"/>
      <c r="D16" s="1176"/>
      <c r="E16" s="1176"/>
      <c r="F16" s="1176"/>
      <c r="G16" s="1176"/>
      <c r="H16" s="1176"/>
      <c r="I16" s="1176"/>
      <c r="J16" s="1176"/>
      <c r="K16" s="1177"/>
      <c r="L16" s="1167"/>
    </row>
    <row r="17" spans="1:12" ht="18.75" customHeight="1">
      <c r="A17" s="1161"/>
      <c r="B17" s="2051" t="s">
        <v>1141</v>
      </c>
      <c r="C17" s="2052"/>
      <c r="D17" s="1168" t="s">
        <v>1132</v>
      </c>
      <c r="E17" s="1168" t="s">
        <v>1133</v>
      </c>
      <c r="F17" s="1168" t="s">
        <v>1134</v>
      </c>
      <c r="G17" s="1168" t="s">
        <v>1135</v>
      </c>
      <c r="H17" s="1168" t="s">
        <v>1136</v>
      </c>
      <c r="I17" s="1168" t="s">
        <v>1137</v>
      </c>
      <c r="J17" s="1168" t="s">
        <v>1167</v>
      </c>
      <c r="K17" s="1168" t="s">
        <v>1127</v>
      </c>
      <c r="L17" s="1167"/>
    </row>
    <row r="18" spans="1:12" ht="18.75" customHeight="1">
      <c r="A18" s="1161"/>
      <c r="B18" s="2071" t="s">
        <v>1142</v>
      </c>
      <c r="C18" s="2072"/>
      <c r="D18" s="1178"/>
      <c r="E18" s="1178"/>
      <c r="F18" s="1178"/>
      <c r="G18" s="1178"/>
      <c r="H18" s="1178"/>
      <c r="I18" s="1178"/>
      <c r="J18" s="1225"/>
      <c r="K18" s="1179">
        <f>SUM(D18:J18)</f>
        <v>0</v>
      </c>
      <c r="L18" s="1167"/>
    </row>
    <row r="19" spans="1:12" ht="18.75" customHeight="1">
      <c r="A19" s="1161"/>
      <c r="B19" s="2055" t="s">
        <v>1143</v>
      </c>
      <c r="C19" s="2056"/>
      <c r="D19" s="1173">
        <f aca="true" t="shared" si="2" ref="D19:J19">D18</f>
        <v>0</v>
      </c>
      <c r="E19" s="1173">
        <f t="shared" si="2"/>
        <v>0</v>
      </c>
      <c r="F19" s="1173">
        <f t="shared" si="2"/>
        <v>0</v>
      </c>
      <c r="G19" s="1173">
        <f t="shared" si="2"/>
        <v>0</v>
      </c>
      <c r="H19" s="1173">
        <f t="shared" si="2"/>
        <v>0</v>
      </c>
      <c r="I19" s="1173">
        <f t="shared" si="2"/>
        <v>0</v>
      </c>
      <c r="J19" s="1173">
        <f t="shared" si="2"/>
        <v>0</v>
      </c>
      <c r="K19" s="1174">
        <f>SUM(D19:J19)</f>
        <v>0</v>
      </c>
      <c r="L19" s="1167"/>
    </row>
    <row r="20" spans="1:12" ht="18.75" customHeight="1">
      <c r="A20" s="1161"/>
      <c r="B20" s="1175"/>
      <c r="C20" s="1175"/>
      <c r="D20" s="1176"/>
      <c r="E20" s="1176"/>
      <c r="F20" s="1176"/>
      <c r="G20" s="1176"/>
      <c r="H20" s="1176"/>
      <c r="I20" s="1176"/>
      <c r="J20" s="1176"/>
      <c r="K20" s="1177"/>
      <c r="L20" s="1167"/>
    </row>
    <row r="21" spans="1:12" ht="18.75" customHeight="1">
      <c r="A21" s="1161"/>
      <c r="B21" s="2051" t="s">
        <v>1144</v>
      </c>
      <c r="C21" s="2052"/>
      <c r="D21" s="1168" t="s">
        <v>1132</v>
      </c>
      <c r="E21" s="1168" t="s">
        <v>1133</v>
      </c>
      <c r="F21" s="1168" t="s">
        <v>1134</v>
      </c>
      <c r="G21" s="1168" t="s">
        <v>1135</v>
      </c>
      <c r="H21" s="1168" t="s">
        <v>1136</v>
      </c>
      <c r="I21" s="1168" t="s">
        <v>1137</v>
      </c>
      <c r="J21" s="1168" t="s">
        <v>1167</v>
      </c>
      <c r="K21" s="1168" t="s">
        <v>1145</v>
      </c>
      <c r="L21" s="1167"/>
    </row>
    <row r="22" spans="1:12" ht="18.75" customHeight="1">
      <c r="A22" s="1161"/>
      <c r="B22" s="2062" t="s">
        <v>1146</v>
      </c>
      <c r="C22" s="2063"/>
      <c r="D22" s="1169"/>
      <c r="E22" s="1169"/>
      <c r="F22" s="1169"/>
      <c r="G22" s="1169"/>
      <c r="H22" s="1169"/>
      <c r="I22" s="1169"/>
      <c r="J22" s="1223"/>
      <c r="K22" s="1170">
        <f>SUM(D22:J22)</f>
        <v>0</v>
      </c>
      <c r="L22" s="1167"/>
    </row>
    <row r="23" spans="1:12" ht="18.75" customHeight="1">
      <c r="A23" s="1161"/>
      <c r="B23" s="2064" t="s">
        <v>1147</v>
      </c>
      <c r="C23" s="2065"/>
      <c r="D23" s="1171"/>
      <c r="E23" s="1171"/>
      <c r="F23" s="1171"/>
      <c r="G23" s="1171"/>
      <c r="H23" s="1171"/>
      <c r="I23" s="1171"/>
      <c r="J23" s="1224"/>
      <c r="K23" s="1230">
        <f>SUM(D23:J23)</f>
        <v>0</v>
      </c>
      <c r="L23" s="1167"/>
    </row>
    <row r="24" spans="1:12" ht="18.75" customHeight="1">
      <c r="A24" s="1161"/>
      <c r="B24" s="2049" t="s">
        <v>1148</v>
      </c>
      <c r="C24" s="2050"/>
      <c r="D24" s="1173">
        <f aca="true" t="shared" si="3" ref="D24:J24">SUM(D22:D23)</f>
        <v>0</v>
      </c>
      <c r="E24" s="1173">
        <f t="shared" si="3"/>
        <v>0</v>
      </c>
      <c r="F24" s="1173">
        <f t="shared" si="3"/>
        <v>0</v>
      </c>
      <c r="G24" s="1173">
        <f t="shared" si="3"/>
        <v>0</v>
      </c>
      <c r="H24" s="1173">
        <f t="shared" si="3"/>
        <v>0</v>
      </c>
      <c r="I24" s="1173">
        <f t="shared" si="3"/>
        <v>0</v>
      </c>
      <c r="J24" s="1173">
        <f t="shared" si="3"/>
        <v>0</v>
      </c>
      <c r="K24" s="1170">
        <f>SUM(D24:J24)</f>
        <v>0</v>
      </c>
      <c r="L24" s="1167"/>
    </row>
    <row r="25" spans="1:12" ht="18.75" customHeight="1">
      <c r="A25" s="1161"/>
      <c r="B25" s="1175"/>
      <c r="C25" s="1175"/>
      <c r="D25" s="1176"/>
      <c r="E25" s="1176"/>
      <c r="F25" s="1176"/>
      <c r="G25" s="1176"/>
      <c r="H25" s="1176"/>
      <c r="I25" s="1176"/>
      <c r="J25" s="1176"/>
      <c r="K25" s="1177"/>
      <c r="L25" s="1167"/>
    </row>
    <row r="26" spans="1:12" ht="18.75" customHeight="1">
      <c r="A26" s="1161"/>
      <c r="B26" s="2051" t="s">
        <v>1170</v>
      </c>
      <c r="C26" s="2052"/>
      <c r="D26" s="1168" t="s">
        <v>1132</v>
      </c>
      <c r="E26" s="1168" t="s">
        <v>1133</v>
      </c>
      <c r="F26" s="1168" t="s">
        <v>1134</v>
      </c>
      <c r="G26" s="1168" t="s">
        <v>1135</v>
      </c>
      <c r="H26" s="1168" t="s">
        <v>1136</v>
      </c>
      <c r="I26" s="1168" t="s">
        <v>1137</v>
      </c>
      <c r="J26" s="1168" t="s">
        <v>1167</v>
      </c>
      <c r="K26" s="1168" t="s">
        <v>1127</v>
      </c>
      <c r="L26" s="1167"/>
    </row>
    <row r="27" spans="1:12" ht="18.75" customHeight="1">
      <c r="A27" s="1161"/>
      <c r="B27" s="2053" t="s">
        <v>1169</v>
      </c>
      <c r="C27" s="2054"/>
      <c r="D27" s="1169"/>
      <c r="E27" s="1169"/>
      <c r="F27" s="1169"/>
      <c r="G27" s="1169"/>
      <c r="H27" s="1169"/>
      <c r="I27" s="1169"/>
      <c r="J27" s="1226"/>
      <c r="K27" s="1181">
        <f>SUM(D27:J27)</f>
        <v>0</v>
      </c>
      <c r="L27" s="1167"/>
    </row>
    <row r="28" spans="1:12" ht="18.75" customHeight="1">
      <c r="A28" s="1161"/>
      <c r="B28" s="2055" t="s">
        <v>1169</v>
      </c>
      <c r="C28" s="2056"/>
      <c r="D28" s="1171"/>
      <c r="E28" s="1171"/>
      <c r="F28" s="1171"/>
      <c r="G28" s="1171" t="s">
        <v>340</v>
      </c>
      <c r="H28" s="1171"/>
      <c r="I28" s="1171"/>
      <c r="J28" s="1224"/>
      <c r="K28" s="1172">
        <f>SUM(D28:J28)</f>
        <v>0</v>
      </c>
      <c r="L28" s="1167"/>
    </row>
    <row r="29" spans="1:12" ht="18.75" customHeight="1">
      <c r="A29" s="1161"/>
      <c r="B29" s="2049" t="s">
        <v>1172</v>
      </c>
      <c r="C29" s="2050"/>
      <c r="D29" s="1173">
        <f aca="true" t="shared" si="4" ref="D29:J29">SUM(D27:D28)</f>
        <v>0</v>
      </c>
      <c r="E29" s="1173">
        <f t="shared" si="4"/>
        <v>0</v>
      </c>
      <c r="F29" s="1173">
        <f t="shared" si="4"/>
        <v>0</v>
      </c>
      <c r="G29" s="1173">
        <f t="shared" si="4"/>
        <v>0</v>
      </c>
      <c r="H29" s="1173">
        <f t="shared" si="4"/>
        <v>0</v>
      </c>
      <c r="I29" s="1173">
        <f t="shared" si="4"/>
        <v>0</v>
      </c>
      <c r="J29" s="1173">
        <f t="shared" si="4"/>
        <v>0</v>
      </c>
      <c r="K29" s="1174">
        <f>SUM(D29:J29)</f>
        <v>0</v>
      </c>
      <c r="L29" s="1167"/>
    </row>
    <row r="30" spans="1:12" ht="18.75" customHeight="1">
      <c r="A30" s="1161"/>
      <c r="B30" s="1175"/>
      <c r="C30" s="1175"/>
      <c r="D30" s="1176"/>
      <c r="E30" s="1176"/>
      <c r="F30" s="1176"/>
      <c r="G30" s="1176"/>
      <c r="H30" s="1176"/>
      <c r="I30" s="1176"/>
      <c r="J30" s="1176"/>
      <c r="K30" s="1177"/>
      <c r="L30" s="1167"/>
    </row>
    <row r="31" spans="2:12" ht="18.75" customHeight="1">
      <c r="B31" s="2051" t="s">
        <v>1171</v>
      </c>
      <c r="C31" s="2052"/>
      <c r="D31" s="1168" t="s">
        <v>1132</v>
      </c>
      <c r="E31" s="1168" t="s">
        <v>1133</v>
      </c>
      <c r="F31" s="1168" t="s">
        <v>1134</v>
      </c>
      <c r="G31" s="1168" t="s">
        <v>1135</v>
      </c>
      <c r="H31" s="1168" t="s">
        <v>1136</v>
      </c>
      <c r="I31" s="1168" t="s">
        <v>1137</v>
      </c>
      <c r="J31" s="1168" t="s">
        <v>1167</v>
      </c>
      <c r="K31" s="1168" t="s">
        <v>1127</v>
      </c>
      <c r="L31" s="1167"/>
    </row>
    <row r="32" spans="2:12" ht="18.75" customHeight="1">
      <c r="B32" s="2053" t="s">
        <v>1168</v>
      </c>
      <c r="C32" s="2054"/>
      <c r="D32" s="1169"/>
      <c r="E32" s="1169"/>
      <c r="F32" s="1169"/>
      <c r="G32" s="1169"/>
      <c r="H32" s="1169"/>
      <c r="I32" s="1169"/>
      <c r="J32" s="1226"/>
      <c r="K32" s="1181">
        <f>SUM(D32:J32)</f>
        <v>0</v>
      </c>
      <c r="L32" s="1167"/>
    </row>
    <row r="33" spans="2:12" ht="18.75" customHeight="1">
      <c r="B33" s="2055" t="s">
        <v>1168</v>
      </c>
      <c r="C33" s="2056"/>
      <c r="D33" s="1171"/>
      <c r="E33" s="1171"/>
      <c r="F33" s="1171"/>
      <c r="G33" s="1171"/>
      <c r="H33" s="1171"/>
      <c r="I33" s="1171"/>
      <c r="J33" s="1224"/>
      <c r="K33" s="1172">
        <f>SUM(D33:J33)</f>
        <v>0</v>
      </c>
      <c r="L33" s="1167"/>
    </row>
    <row r="34" spans="2:12" ht="18.75" customHeight="1">
      <c r="B34" s="2049" t="s">
        <v>1173</v>
      </c>
      <c r="C34" s="2050"/>
      <c r="D34" s="1173">
        <f aca="true" t="shared" si="5" ref="D34:J34">SUM(D32:D33)</f>
        <v>0</v>
      </c>
      <c r="E34" s="1173">
        <f t="shared" si="5"/>
        <v>0</v>
      </c>
      <c r="F34" s="1173">
        <f t="shared" si="5"/>
        <v>0</v>
      </c>
      <c r="G34" s="1173">
        <f t="shared" si="5"/>
        <v>0</v>
      </c>
      <c r="H34" s="1173">
        <f t="shared" si="5"/>
        <v>0</v>
      </c>
      <c r="I34" s="1173">
        <f t="shared" si="5"/>
        <v>0</v>
      </c>
      <c r="J34" s="1173">
        <f t="shared" si="5"/>
        <v>0</v>
      </c>
      <c r="K34" s="1174">
        <f>SUM(D34:J34)</f>
        <v>0</v>
      </c>
      <c r="L34" s="1167"/>
    </row>
    <row r="35" spans="2:12" ht="18.75" customHeight="1">
      <c r="B35" s="1167"/>
      <c r="C35" s="1167"/>
      <c r="D35" s="1167"/>
      <c r="E35" s="1167"/>
      <c r="F35" s="1167"/>
      <c r="G35" s="1167"/>
      <c r="H35" s="1167"/>
      <c r="I35" s="1167"/>
      <c r="J35" s="1167"/>
      <c r="K35" s="1167"/>
      <c r="L35" s="1167"/>
    </row>
    <row r="36" spans="2:12" ht="18.75" customHeight="1">
      <c r="B36" s="2051" t="s">
        <v>1149</v>
      </c>
      <c r="C36" s="2052"/>
      <c r="D36" s="1168" t="s">
        <v>1132</v>
      </c>
      <c r="E36" s="1168" t="s">
        <v>1133</v>
      </c>
      <c r="F36" s="1168" t="s">
        <v>1134</v>
      </c>
      <c r="G36" s="1168" t="s">
        <v>1135</v>
      </c>
      <c r="H36" s="1168" t="s">
        <v>1136</v>
      </c>
      <c r="I36" s="1168" t="s">
        <v>1137</v>
      </c>
      <c r="J36" s="1168" t="s">
        <v>1167</v>
      </c>
      <c r="K36" s="1168" t="s">
        <v>352</v>
      </c>
      <c r="L36" s="1167"/>
    </row>
    <row r="37" spans="2:12" ht="18.75" customHeight="1">
      <c r="B37" s="2057" t="s">
        <v>1150</v>
      </c>
      <c r="C37" s="2058"/>
      <c r="D37" s="1180"/>
      <c r="E37" s="1180"/>
      <c r="F37" s="1180"/>
      <c r="G37" s="1180"/>
      <c r="H37" s="1180"/>
      <c r="I37" s="1180"/>
      <c r="J37" s="1180"/>
      <c r="K37" s="1181">
        <f>SUM(D37:J37)</f>
        <v>0</v>
      </c>
      <c r="L37" s="1167"/>
    </row>
    <row r="38" spans="2:12" ht="18.75" customHeight="1">
      <c r="B38" s="2059" t="s">
        <v>1151</v>
      </c>
      <c r="C38" s="2060"/>
      <c r="D38" s="1171"/>
      <c r="E38" s="1171"/>
      <c r="F38" s="1171"/>
      <c r="G38" s="1171"/>
      <c r="H38" s="1171"/>
      <c r="I38" s="1171"/>
      <c r="J38" s="1224"/>
      <c r="K38" s="1172">
        <f>SUM(D38:J38)</f>
        <v>0</v>
      </c>
      <c r="L38" s="1167"/>
    </row>
    <row r="39" spans="2:12" ht="18.75" customHeight="1">
      <c r="B39" s="2049" t="s">
        <v>1152</v>
      </c>
      <c r="C39" s="2050"/>
      <c r="D39" s="1173">
        <f aca="true" t="shared" si="6" ref="D39:J39">D37-D38</f>
        <v>0</v>
      </c>
      <c r="E39" s="1173">
        <f t="shared" si="6"/>
        <v>0</v>
      </c>
      <c r="F39" s="1173">
        <f t="shared" si="6"/>
        <v>0</v>
      </c>
      <c r="G39" s="1173">
        <f t="shared" si="6"/>
        <v>0</v>
      </c>
      <c r="H39" s="1173">
        <f t="shared" si="6"/>
        <v>0</v>
      </c>
      <c r="I39" s="1173">
        <f t="shared" si="6"/>
        <v>0</v>
      </c>
      <c r="J39" s="1173">
        <f t="shared" si="6"/>
        <v>0</v>
      </c>
      <c r="K39" s="1174">
        <f>SUM(D39:J39)</f>
        <v>0</v>
      </c>
      <c r="L39" s="1167"/>
    </row>
    <row r="40" spans="2:12" ht="15">
      <c r="B40" s="1167"/>
      <c r="C40" s="1167"/>
      <c r="D40" s="1167"/>
      <c r="E40" s="1167"/>
      <c r="F40" s="1167"/>
      <c r="G40" s="1167"/>
      <c r="H40" s="1167"/>
      <c r="I40" s="1167"/>
      <c r="J40" s="1167"/>
      <c r="K40" s="1167"/>
      <c r="L40" s="1167"/>
    </row>
  </sheetData>
  <sheetProtection/>
  <mergeCells count="30">
    <mergeCell ref="J2:K2"/>
    <mergeCell ref="J3:K3"/>
    <mergeCell ref="B26:C26"/>
    <mergeCell ref="B17:C17"/>
    <mergeCell ref="B18:C18"/>
    <mergeCell ref="B22:C22"/>
    <mergeCell ref="B24:C24"/>
    <mergeCell ref="B21:C21"/>
    <mergeCell ref="B19:C19"/>
    <mergeCell ref="B23:C23"/>
    <mergeCell ref="B38:C38"/>
    <mergeCell ref="B2:F3"/>
    <mergeCell ref="B12:C12"/>
    <mergeCell ref="B13:C13"/>
    <mergeCell ref="B14:C14"/>
    <mergeCell ref="B8:C8"/>
    <mergeCell ref="B9:C9"/>
    <mergeCell ref="B10:C10"/>
    <mergeCell ref="B7:C7"/>
    <mergeCell ref="B15:C15"/>
    <mergeCell ref="B39:C39"/>
    <mergeCell ref="B31:C31"/>
    <mergeCell ref="B32:C32"/>
    <mergeCell ref="B33:C33"/>
    <mergeCell ref="B34:C34"/>
    <mergeCell ref="B27:C27"/>
    <mergeCell ref="B28:C28"/>
    <mergeCell ref="B29:C29"/>
    <mergeCell ref="B36:C36"/>
    <mergeCell ref="B37:C37"/>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5" r:id="rId2"/>
  <drawing r:id="rId1"/>
</worksheet>
</file>

<file path=xl/worksheets/sheet87.xml><?xml version="1.0" encoding="utf-8"?>
<worksheet xmlns="http://schemas.openxmlformats.org/spreadsheetml/2006/main" xmlns:r="http://schemas.openxmlformats.org/officeDocument/2006/relationships">
  <sheetPr>
    <pageSetUpPr fitToPage="1"/>
  </sheetPr>
  <dimension ref="A1:J84"/>
  <sheetViews>
    <sheetView showGridLines="0" zoomScalePageLayoutView="0" workbookViewId="0" topLeftCell="A1">
      <selection activeCell="B10" sqref="B10"/>
    </sheetView>
  </sheetViews>
  <sheetFormatPr defaultColWidth="10.28125" defaultRowHeight="12.75"/>
  <cols>
    <col min="1" max="1" width="2.28125" style="1101" customWidth="1"/>
    <col min="2" max="2" width="8.7109375" style="1101" customWidth="1"/>
    <col min="3" max="3" width="24.28125" style="1101" customWidth="1"/>
    <col min="4" max="9" width="14.421875" style="1101" customWidth="1"/>
    <col min="10" max="10" width="2.28125" style="1101" customWidth="1"/>
    <col min="11" max="16384" width="10.28125" style="1101" customWidth="1"/>
  </cols>
  <sheetData>
    <row r="1" spans="1:10" ht="15.75" customHeight="1">
      <c r="A1" s="1100"/>
      <c r="B1" s="1100"/>
      <c r="C1" s="1100"/>
      <c r="D1" s="1100"/>
      <c r="E1" s="1100"/>
      <c r="F1" s="1100"/>
      <c r="G1" s="1100"/>
      <c r="H1" s="1100"/>
      <c r="I1" s="1100"/>
      <c r="J1" s="1100"/>
    </row>
    <row r="2" spans="1:10" ht="16.5" customHeight="1">
      <c r="A2" s="1100"/>
      <c r="B2" s="2077" t="s">
        <v>1153</v>
      </c>
      <c r="C2" s="2061"/>
      <c r="D2" s="2061"/>
      <c r="E2" s="2061"/>
      <c r="G2" s="1102" t="s">
        <v>1095</v>
      </c>
      <c r="H2" s="2069">
        <f>IF('Avstemming mva total'!$M$3="","",'Avstemming mva total'!$M$3)</f>
      </c>
      <c r="I2" s="2070"/>
      <c r="J2" s="1100"/>
    </row>
    <row r="3" spans="1:10" ht="16.5" customHeight="1">
      <c r="A3" s="1100"/>
      <c r="B3" s="2061"/>
      <c r="C3" s="2061"/>
      <c r="D3" s="2061"/>
      <c r="E3" s="2061"/>
      <c r="G3" s="1103" t="s">
        <v>130</v>
      </c>
      <c r="H3" s="2047">
        <f>IF('Avstemming mva total'!$M$4="","",'Avstemming mva total'!$M$4)</f>
      </c>
      <c r="I3" s="2048"/>
      <c r="J3" s="1100"/>
    </row>
    <row r="4" spans="1:10" ht="16.5" customHeight="1">
      <c r="A4" s="1100"/>
      <c r="B4" s="1100"/>
      <c r="C4" s="1100"/>
      <c r="D4" s="1100"/>
      <c r="E4" s="1100"/>
      <c r="G4" s="1103" t="s">
        <v>289</v>
      </c>
      <c r="H4" s="2093">
        <v>3</v>
      </c>
      <c r="I4" s="2048"/>
      <c r="J4" s="1100"/>
    </row>
    <row r="5" spans="1:10" ht="16.5" customHeight="1">
      <c r="A5" s="1100"/>
      <c r="B5" s="1153"/>
      <c r="C5" s="1153"/>
      <c r="D5" s="1153"/>
      <c r="E5" s="1153"/>
      <c r="F5" s="1182"/>
      <c r="G5" s="1104" t="s">
        <v>917</v>
      </c>
      <c r="H5" s="2094">
        <f ca="1">TODAY()</f>
        <v>42394</v>
      </c>
      <c r="I5" s="2095"/>
      <c r="J5" s="1100"/>
    </row>
    <row r="6" spans="1:10" ht="27.75" customHeight="1">
      <c r="A6" s="1100"/>
      <c r="B6" s="2096" t="s">
        <v>1154</v>
      </c>
      <c r="C6" s="2096"/>
      <c r="D6" s="2096"/>
      <c r="E6" s="2096"/>
      <c r="F6" s="2096"/>
      <c r="G6" s="2096"/>
      <c r="H6" s="2096"/>
      <c r="I6" s="2096"/>
      <c r="J6" s="1100"/>
    </row>
    <row r="7" spans="1:10" ht="19.5" customHeight="1">
      <c r="A7" s="1100"/>
      <c r="B7" s="1153"/>
      <c r="C7" s="1153"/>
      <c r="D7" s="1153"/>
      <c r="E7" s="1153"/>
      <c r="F7" s="1153"/>
      <c r="G7" s="1153"/>
      <c r="H7" s="1153"/>
      <c r="I7" s="1183"/>
      <c r="J7" s="1100"/>
    </row>
    <row r="8" spans="1:10" ht="15">
      <c r="A8" s="1100"/>
      <c r="B8" s="2097" t="s">
        <v>817</v>
      </c>
      <c r="C8" s="2098"/>
      <c r="D8" s="2098"/>
      <c r="E8" s="2098"/>
      <c r="F8" s="2098"/>
      <c r="G8" s="2098"/>
      <c r="H8" s="2098"/>
      <c r="I8" s="2099"/>
      <c r="J8" s="1100"/>
    </row>
    <row r="9" spans="1:10" ht="33" customHeight="1">
      <c r="A9" s="1100"/>
      <c r="B9" s="1184" t="s">
        <v>343</v>
      </c>
      <c r="C9" s="1184" t="s">
        <v>344</v>
      </c>
      <c r="D9" s="1185" t="s">
        <v>893</v>
      </c>
      <c r="E9" s="1186" t="s">
        <v>1155</v>
      </c>
      <c r="F9" s="1186" t="s">
        <v>1156</v>
      </c>
      <c r="G9" s="1186" t="s">
        <v>1157</v>
      </c>
      <c r="H9" s="1186" t="s">
        <v>1158</v>
      </c>
      <c r="I9" s="1186" t="s">
        <v>1159</v>
      </c>
      <c r="J9" s="1100"/>
    </row>
    <row r="10" spans="1:10" ht="20.25" customHeight="1">
      <c r="A10" s="1100"/>
      <c r="B10" s="1187"/>
      <c r="C10" s="1188"/>
      <c r="D10" s="1189"/>
      <c r="E10" s="1189"/>
      <c r="F10" s="1189"/>
      <c r="G10" s="1189"/>
      <c r="H10" s="1190"/>
      <c r="I10" s="1191">
        <f>IF(D10="","",D10-E10-F10-G10-H10)</f>
      </c>
      <c r="J10" s="1100"/>
    </row>
    <row r="11" spans="1:10" ht="20.25" customHeight="1">
      <c r="A11" s="1100"/>
      <c r="B11" s="1192"/>
      <c r="C11" s="1193"/>
      <c r="D11" s="1194"/>
      <c r="E11" s="1194"/>
      <c r="F11" s="1194"/>
      <c r="G11" s="1194"/>
      <c r="H11" s="1195"/>
      <c r="I11" s="1191">
        <f aca="true" t="shared" si="0" ref="I11:I38">IF(D11="","",D11-E11-F11-G11-H11)</f>
      </c>
      <c r="J11" s="1100"/>
    </row>
    <row r="12" spans="1:10" ht="20.25" customHeight="1">
      <c r="A12" s="1100"/>
      <c r="B12" s="1192"/>
      <c r="C12" s="1193"/>
      <c r="D12" s="1194"/>
      <c r="E12" s="1194"/>
      <c r="F12" s="1194"/>
      <c r="G12" s="1194"/>
      <c r="H12" s="1195"/>
      <c r="I12" s="1191">
        <f t="shared" si="0"/>
      </c>
      <c r="J12" s="1100"/>
    </row>
    <row r="13" spans="1:10" ht="20.25" customHeight="1">
      <c r="A13" s="1100"/>
      <c r="B13" s="1192"/>
      <c r="C13" s="1193"/>
      <c r="D13" s="1194"/>
      <c r="E13" s="1194"/>
      <c r="F13" s="1194"/>
      <c r="G13" s="1194"/>
      <c r="H13" s="1195"/>
      <c r="I13" s="1191">
        <f t="shared" si="0"/>
      </c>
      <c r="J13" s="1100"/>
    </row>
    <row r="14" spans="1:10" ht="20.25" customHeight="1">
      <c r="A14" s="1100"/>
      <c r="B14" s="1192"/>
      <c r="C14" s="1193"/>
      <c r="D14" s="1194"/>
      <c r="E14" s="1194"/>
      <c r="F14" s="1194"/>
      <c r="G14" s="1194"/>
      <c r="H14" s="1195"/>
      <c r="I14" s="1191">
        <f t="shared" si="0"/>
      </c>
      <c r="J14" s="1100"/>
    </row>
    <row r="15" spans="1:10" ht="20.25" customHeight="1">
      <c r="A15" s="1100"/>
      <c r="B15" s="1192"/>
      <c r="C15" s="1193"/>
      <c r="D15" s="1194"/>
      <c r="E15" s="1194"/>
      <c r="F15" s="1194"/>
      <c r="G15" s="1194"/>
      <c r="H15" s="1195"/>
      <c r="I15" s="1191">
        <f t="shared" si="0"/>
      </c>
      <c r="J15" s="1100"/>
    </row>
    <row r="16" spans="1:10" ht="20.25" customHeight="1">
      <c r="A16" s="1100"/>
      <c r="B16" s="1192"/>
      <c r="C16" s="1193"/>
      <c r="D16" s="1194"/>
      <c r="E16" s="1194"/>
      <c r="F16" s="1194"/>
      <c r="G16" s="1194"/>
      <c r="H16" s="1195"/>
      <c r="I16" s="1191">
        <f t="shared" si="0"/>
      </c>
      <c r="J16" s="1100"/>
    </row>
    <row r="17" spans="1:10" ht="20.25" customHeight="1">
      <c r="A17" s="1100"/>
      <c r="B17" s="1192"/>
      <c r="C17" s="1193"/>
      <c r="D17" s="1194"/>
      <c r="E17" s="1194"/>
      <c r="F17" s="1194"/>
      <c r="G17" s="1194"/>
      <c r="H17" s="1195"/>
      <c r="I17" s="1191">
        <f t="shared" si="0"/>
      </c>
      <c r="J17" s="1100"/>
    </row>
    <row r="18" spans="1:10" ht="20.25" customHeight="1">
      <c r="A18" s="1100"/>
      <c r="B18" s="1192"/>
      <c r="C18" s="1193"/>
      <c r="D18" s="1194"/>
      <c r="E18" s="1194"/>
      <c r="F18" s="1194"/>
      <c r="G18" s="1194"/>
      <c r="H18" s="1195"/>
      <c r="I18" s="1191">
        <f t="shared" si="0"/>
      </c>
      <c r="J18" s="1100"/>
    </row>
    <row r="19" spans="1:10" ht="20.25" customHeight="1">
      <c r="A19" s="1100"/>
      <c r="B19" s="1192"/>
      <c r="C19" s="1193"/>
      <c r="D19" s="1194"/>
      <c r="E19" s="1194"/>
      <c r="F19" s="1194"/>
      <c r="G19" s="1194"/>
      <c r="H19" s="1195"/>
      <c r="I19" s="1191">
        <f t="shared" si="0"/>
      </c>
      <c r="J19" s="1100"/>
    </row>
    <row r="20" spans="1:10" ht="20.25" customHeight="1">
      <c r="A20" s="1100"/>
      <c r="B20" s="1192"/>
      <c r="C20" s="1193"/>
      <c r="D20" s="1194"/>
      <c r="E20" s="1194"/>
      <c r="F20" s="1194"/>
      <c r="G20" s="1194"/>
      <c r="H20" s="1195"/>
      <c r="I20" s="1191">
        <f t="shared" si="0"/>
      </c>
      <c r="J20" s="1100"/>
    </row>
    <row r="21" spans="1:10" ht="20.25" customHeight="1">
      <c r="A21" s="1100"/>
      <c r="B21" s="1192"/>
      <c r="C21" s="1193"/>
      <c r="D21" s="1194"/>
      <c r="E21" s="1194"/>
      <c r="F21" s="1194"/>
      <c r="G21" s="1194"/>
      <c r="H21" s="1195"/>
      <c r="I21" s="1191">
        <f t="shared" si="0"/>
      </c>
      <c r="J21" s="1100"/>
    </row>
    <row r="22" spans="1:10" ht="20.25" customHeight="1">
      <c r="A22" s="1100"/>
      <c r="B22" s="1192"/>
      <c r="C22" s="1193"/>
      <c r="D22" s="1194"/>
      <c r="E22" s="1194"/>
      <c r="F22" s="1194"/>
      <c r="G22" s="1194"/>
      <c r="H22" s="1195"/>
      <c r="I22" s="1191">
        <f t="shared" si="0"/>
      </c>
      <c r="J22" s="1100"/>
    </row>
    <row r="23" spans="1:10" ht="20.25" customHeight="1">
      <c r="A23" s="1100"/>
      <c r="B23" s="1192"/>
      <c r="C23" s="1193"/>
      <c r="D23" s="1194"/>
      <c r="E23" s="1194"/>
      <c r="F23" s="1194"/>
      <c r="G23" s="1194"/>
      <c r="H23" s="1195"/>
      <c r="I23" s="1191">
        <f t="shared" si="0"/>
      </c>
      <c r="J23" s="1100"/>
    </row>
    <row r="24" spans="1:10" ht="20.25" customHeight="1">
      <c r="A24" s="1100"/>
      <c r="B24" s="1192"/>
      <c r="C24" s="1193"/>
      <c r="D24" s="1194"/>
      <c r="E24" s="1194"/>
      <c r="F24" s="1194"/>
      <c r="G24" s="1194"/>
      <c r="H24" s="1195"/>
      <c r="I24" s="1191">
        <f t="shared" si="0"/>
      </c>
      <c r="J24" s="1100"/>
    </row>
    <row r="25" spans="1:10" ht="20.25" customHeight="1">
      <c r="A25" s="1100"/>
      <c r="B25" s="1192"/>
      <c r="C25" s="1193"/>
      <c r="D25" s="1194"/>
      <c r="E25" s="1194"/>
      <c r="F25" s="1194"/>
      <c r="G25" s="1194"/>
      <c r="H25" s="1195"/>
      <c r="I25" s="1191">
        <f t="shared" si="0"/>
      </c>
      <c r="J25" s="1100"/>
    </row>
    <row r="26" spans="1:10" ht="20.25" customHeight="1">
      <c r="A26" s="1100"/>
      <c r="B26" s="1192"/>
      <c r="C26" s="1193"/>
      <c r="D26" s="1194"/>
      <c r="E26" s="1196"/>
      <c r="F26" s="1196"/>
      <c r="G26" s="1196"/>
      <c r="H26" s="1197"/>
      <c r="I26" s="1191">
        <f t="shared" si="0"/>
      </c>
      <c r="J26" s="1100"/>
    </row>
    <row r="27" spans="1:10" ht="20.25" customHeight="1">
      <c r="A27" s="1100"/>
      <c r="B27" s="1192"/>
      <c r="C27" s="1193"/>
      <c r="D27" s="1194"/>
      <c r="E27" s="1196"/>
      <c r="F27" s="1196"/>
      <c r="G27" s="1196"/>
      <c r="H27" s="1197"/>
      <c r="I27" s="1191">
        <f t="shared" si="0"/>
      </c>
      <c r="J27" s="1100"/>
    </row>
    <row r="28" spans="1:10" ht="20.25" customHeight="1">
      <c r="A28" s="1100"/>
      <c r="B28" s="1192"/>
      <c r="C28" s="1193"/>
      <c r="D28" s="1194"/>
      <c r="E28" s="1196"/>
      <c r="F28" s="1196"/>
      <c r="G28" s="1196"/>
      <c r="H28" s="1197"/>
      <c r="I28" s="1191">
        <f t="shared" si="0"/>
      </c>
      <c r="J28" s="1100"/>
    </row>
    <row r="29" spans="1:10" ht="20.25" customHeight="1">
      <c r="A29" s="1100"/>
      <c r="B29" s="1192"/>
      <c r="C29" s="1193"/>
      <c r="D29" s="1194"/>
      <c r="E29" s="1196"/>
      <c r="F29" s="1196"/>
      <c r="G29" s="1196"/>
      <c r="H29" s="1197"/>
      <c r="I29" s="1191">
        <f t="shared" si="0"/>
      </c>
      <c r="J29" s="1100"/>
    </row>
    <row r="30" spans="1:10" ht="20.25" customHeight="1">
      <c r="A30" s="1100"/>
      <c r="B30" s="1198"/>
      <c r="C30" s="1199"/>
      <c r="D30" s="1194"/>
      <c r="E30" s="1200"/>
      <c r="F30" s="1200"/>
      <c r="G30" s="1200"/>
      <c r="H30" s="1201"/>
      <c r="I30" s="1191">
        <f t="shared" si="0"/>
      </c>
      <c r="J30" s="1100"/>
    </row>
    <row r="31" spans="1:10" ht="20.25" customHeight="1">
      <c r="A31" s="1100"/>
      <c r="B31" s="1198"/>
      <c r="C31" s="1199"/>
      <c r="D31" s="1194"/>
      <c r="E31" s="1200"/>
      <c r="F31" s="1200"/>
      <c r="G31" s="1200"/>
      <c r="H31" s="1201"/>
      <c r="I31" s="1191">
        <f t="shared" si="0"/>
      </c>
      <c r="J31" s="1100"/>
    </row>
    <row r="32" spans="1:10" ht="20.25" customHeight="1">
      <c r="A32" s="1100"/>
      <c r="B32" s="1192"/>
      <c r="C32" s="1193"/>
      <c r="D32" s="1194"/>
      <c r="E32" s="1196"/>
      <c r="F32" s="1196"/>
      <c r="G32" s="1196"/>
      <c r="H32" s="1197"/>
      <c r="I32" s="1191">
        <f t="shared" si="0"/>
      </c>
      <c r="J32" s="1100"/>
    </row>
    <row r="33" spans="1:10" ht="20.25" customHeight="1">
      <c r="A33" s="1100"/>
      <c r="B33" s="1192"/>
      <c r="C33" s="1193"/>
      <c r="D33" s="1194"/>
      <c r="E33" s="1196"/>
      <c r="F33" s="1196"/>
      <c r="G33" s="1196"/>
      <c r="H33" s="1197"/>
      <c r="I33" s="1191">
        <f t="shared" si="0"/>
      </c>
      <c r="J33" s="1100"/>
    </row>
    <row r="34" spans="1:10" ht="20.25" customHeight="1">
      <c r="A34" s="1100"/>
      <c r="B34" s="1192"/>
      <c r="C34" s="1193"/>
      <c r="D34" s="1194"/>
      <c r="E34" s="1196"/>
      <c r="F34" s="1196"/>
      <c r="G34" s="1196"/>
      <c r="H34" s="1197"/>
      <c r="I34" s="1191">
        <f t="shared" si="0"/>
      </c>
      <c r="J34" s="1100"/>
    </row>
    <row r="35" spans="1:10" ht="20.25" customHeight="1">
      <c r="A35" s="1100"/>
      <c r="B35" s="1192"/>
      <c r="C35" s="1193"/>
      <c r="D35" s="1194"/>
      <c r="E35" s="1196"/>
      <c r="F35" s="1196"/>
      <c r="G35" s="1196"/>
      <c r="H35" s="1197"/>
      <c r="I35" s="1191">
        <f t="shared" si="0"/>
      </c>
      <c r="J35" s="1100"/>
    </row>
    <row r="36" spans="1:10" ht="20.25" customHeight="1">
      <c r="A36" s="1100"/>
      <c r="B36" s="1192"/>
      <c r="C36" s="1193"/>
      <c r="D36" s="1194"/>
      <c r="E36" s="1194"/>
      <c r="F36" s="1194"/>
      <c r="G36" s="1194"/>
      <c r="H36" s="1195"/>
      <c r="I36" s="1191">
        <f t="shared" si="0"/>
      </c>
      <c r="J36" s="1100"/>
    </row>
    <row r="37" spans="1:10" ht="20.25" customHeight="1">
      <c r="A37" s="1100"/>
      <c r="B37" s="1192"/>
      <c r="C37" s="1193"/>
      <c r="D37" s="1194"/>
      <c r="E37" s="1196"/>
      <c r="F37" s="1196"/>
      <c r="G37" s="1196"/>
      <c r="H37" s="1197"/>
      <c r="I37" s="1191">
        <f t="shared" si="0"/>
      </c>
      <c r="J37" s="1100"/>
    </row>
    <row r="38" spans="1:10" ht="20.25" customHeight="1">
      <c r="A38" s="1100"/>
      <c r="B38" s="1202"/>
      <c r="C38" s="1203"/>
      <c r="D38" s="1204"/>
      <c r="E38" s="1205"/>
      <c r="F38" s="1205"/>
      <c r="G38" s="1205"/>
      <c r="H38" s="1206"/>
      <c r="I38" s="1191">
        <f t="shared" si="0"/>
      </c>
      <c r="J38" s="1100"/>
    </row>
    <row r="39" spans="1:10" s="1136" customFormat="1" ht="20.25" customHeight="1">
      <c r="A39" s="1129"/>
      <c r="B39" s="2018" t="s">
        <v>511</v>
      </c>
      <c r="C39" s="2076"/>
      <c r="D39" s="1207">
        <f>SUM(D10:D38)</f>
        <v>0</v>
      </c>
      <c r="E39" s="1207">
        <f>SUM(E10:E38)</f>
        <v>0</v>
      </c>
      <c r="F39" s="1207">
        <f>SUM(F10:F38)</f>
        <v>0</v>
      </c>
      <c r="G39" s="1207">
        <f>SUM(G10:G38)</f>
        <v>0</v>
      </c>
      <c r="H39" s="1207">
        <f>SUM(H10:H38)</f>
        <v>0</v>
      </c>
      <c r="I39" s="1208">
        <f>D39-E39-F39-G39-H39</f>
        <v>0</v>
      </c>
      <c r="J39" s="1129"/>
    </row>
    <row r="40" spans="1:10" s="1136" customFormat="1" ht="20.25" customHeight="1">
      <c r="A40" s="1129"/>
      <c r="B40" s="1209"/>
      <c r="C40" s="1209"/>
      <c r="D40" s="1209"/>
      <c r="E40" s="1210"/>
      <c r="F40" s="1210"/>
      <c r="G40" s="1210"/>
      <c r="H40" s="1210"/>
      <c r="I40" s="1211"/>
      <c r="J40" s="1129"/>
    </row>
    <row r="41" spans="1:10" s="1136" customFormat="1" ht="20.25" customHeight="1">
      <c r="A41" s="1129"/>
      <c r="B41" s="2073" t="s">
        <v>818</v>
      </c>
      <c r="C41" s="2074"/>
      <c r="D41" s="2075"/>
      <c r="E41" s="1212">
        <f>E39*0.25</f>
        <v>0</v>
      </c>
      <c r="F41" s="1212">
        <f>F39*0.15</f>
        <v>0</v>
      </c>
      <c r="G41" s="1213">
        <f>G39*0.08</f>
        <v>0</v>
      </c>
      <c r="J41" s="1129"/>
    </row>
    <row r="42" spans="1:10" s="1136" customFormat="1" ht="20.25" customHeight="1">
      <c r="A42" s="1129"/>
      <c r="B42" s="2078" t="s">
        <v>819</v>
      </c>
      <c r="C42" s="2079"/>
      <c r="D42" s="2080"/>
      <c r="E42" s="1214">
        <f>'Avstemming mva total'!E23</f>
        <v>0</v>
      </c>
      <c r="F42" s="1214">
        <f>'Avstemming mva total'!E24</f>
        <v>0</v>
      </c>
      <c r="G42" s="1215">
        <f>'Avstemming mva total'!E25</f>
        <v>0</v>
      </c>
      <c r="J42" s="1129"/>
    </row>
    <row r="43" spans="1:10" s="1136" customFormat="1" ht="20.25" customHeight="1">
      <c r="A43" s="1129"/>
      <c r="B43" s="2081" t="s">
        <v>1160</v>
      </c>
      <c r="C43" s="2082"/>
      <c r="D43" s="2083"/>
      <c r="E43" s="1216">
        <f>E41-E42</f>
        <v>0</v>
      </c>
      <c r="F43" s="1216">
        <f>F41-F42</f>
        <v>0</v>
      </c>
      <c r="G43" s="1217">
        <f>G41-G42</f>
        <v>0</v>
      </c>
      <c r="J43" s="1129"/>
    </row>
    <row r="44" spans="1:10" s="1136" customFormat="1" ht="20.25" customHeight="1">
      <c r="A44" s="1129"/>
      <c r="B44" s="1153"/>
      <c r="C44" s="1153"/>
      <c r="D44" s="1154"/>
      <c r="E44" s="1155"/>
      <c r="F44" s="1155"/>
      <c r="G44" s="1155"/>
      <c r="H44" s="1155"/>
      <c r="I44" s="1155"/>
      <c r="J44" s="1129"/>
    </row>
    <row r="45" spans="1:10" ht="15.75" customHeight="1">
      <c r="A45" s="1100"/>
      <c r="B45" s="1218" t="s">
        <v>820</v>
      </c>
      <c r="C45" s="1219"/>
      <c r="D45" s="1220"/>
      <c r="E45" s="1220"/>
      <c r="F45" s="1220"/>
      <c r="G45" s="1220"/>
      <c r="H45" s="1220"/>
      <c r="I45" s="1221"/>
      <c r="J45" s="1100"/>
    </row>
    <row r="46" spans="1:10" ht="15.75" customHeight="1">
      <c r="A46" s="1100"/>
      <c r="B46" s="2084"/>
      <c r="C46" s="2085"/>
      <c r="D46" s="2085"/>
      <c r="E46" s="2085"/>
      <c r="F46" s="2085"/>
      <c r="G46" s="2085"/>
      <c r="H46" s="2085"/>
      <c r="I46" s="2086"/>
      <c r="J46" s="1100"/>
    </row>
    <row r="47" spans="1:10" ht="15.75" customHeight="1">
      <c r="A47" s="1100"/>
      <c r="B47" s="2087"/>
      <c r="C47" s="2088"/>
      <c r="D47" s="2088"/>
      <c r="E47" s="2088"/>
      <c r="F47" s="2088"/>
      <c r="G47" s="2088"/>
      <c r="H47" s="2088"/>
      <c r="I47" s="2089"/>
      <c r="J47" s="1100"/>
    </row>
    <row r="48" spans="1:10" ht="15.75" customHeight="1">
      <c r="A48" s="1100"/>
      <c r="B48" s="2090"/>
      <c r="C48" s="2091"/>
      <c r="D48" s="2091"/>
      <c r="E48" s="2091"/>
      <c r="F48" s="2091"/>
      <c r="G48" s="2091"/>
      <c r="H48" s="2091"/>
      <c r="I48" s="2092"/>
      <c r="J48" s="1100"/>
    </row>
    <row r="49" spans="1:10" ht="15.75" customHeight="1">
      <c r="A49" s="1100"/>
      <c r="B49" s="1100"/>
      <c r="C49" s="1100"/>
      <c r="D49" s="1100"/>
      <c r="E49" s="1100"/>
      <c r="F49" s="1100"/>
      <c r="G49" s="1100"/>
      <c r="H49" s="1100"/>
      <c r="I49" s="1100"/>
      <c r="J49" s="1100"/>
    </row>
    <row r="50" ht="15.75" customHeight="1"/>
    <row r="51" ht="15.75" customHeight="1"/>
    <row r="52" ht="15.75" customHeight="1"/>
    <row r="53" ht="15.75" customHeight="1"/>
    <row r="54" ht="15.75" customHeight="1"/>
    <row r="55" ht="15.75" customHeight="1"/>
    <row r="56" ht="15.75" customHeight="1"/>
    <row r="57" ht="15.75" customHeight="1"/>
    <row r="58" ht="15.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3.5" customHeight="1"/>
    <row r="83" ht="13.5" customHeight="1"/>
    <row r="84" spans="1:10" ht="13.5" customHeight="1">
      <c r="A84" s="1160"/>
      <c r="B84" s="1160"/>
      <c r="C84" s="1160"/>
      <c r="D84" s="1160"/>
      <c r="J84" s="1160"/>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mergeCells count="12">
    <mergeCell ref="B46:I48"/>
    <mergeCell ref="H3:I3"/>
    <mergeCell ref="H4:I4"/>
    <mergeCell ref="H5:I5"/>
    <mergeCell ref="B6:I6"/>
    <mergeCell ref="B8:I8"/>
    <mergeCell ref="B41:D41"/>
    <mergeCell ref="B39:C39"/>
    <mergeCell ref="B2:E3"/>
    <mergeCell ref="H2:I2"/>
    <mergeCell ref="B42:D42"/>
    <mergeCell ref="B43:D43"/>
  </mergeCells>
  <printOptions/>
  <pageMargins left="0.25" right="0.25" top="0.75" bottom="0.75" header="0.3" footer="0.3"/>
  <pageSetup fitToHeight="1" fitToWidth="1" orientation="portrait" paperSize="9" scale="78" r:id="rId1"/>
</worksheet>
</file>

<file path=xl/worksheets/sheet88.xml><?xml version="1.0" encoding="utf-8"?>
<worksheet xmlns="http://schemas.openxmlformats.org/spreadsheetml/2006/main" xmlns:r="http://schemas.openxmlformats.org/officeDocument/2006/relationships">
  <sheetPr>
    <pageSetUpPr fitToPage="1"/>
  </sheetPr>
  <dimension ref="A1:J84"/>
  <sheetViews>
    <sheetView showGridLines="0" zoomScalePageLayoutView="0" workbookViewId="0" topLeftCell="A1">
      <selection activeCell="B10" sqref="B10"/>
    </sheetView>
  </sheetViews>
  <sheetFormatPr defaultColWidth="10.28125" defaultRowHeight="12.75"/>
  <cols>
    <col min="1" max="1" width="2.28125" style="1101" customWidth="1"/>
    <col min="2" max="2" width="8.7109375" style="1101" customWidth="1"/>
    <col min="3" max="3" width="24.28125" style="1101" customWidth="1"/>
    <col min="4" max="9" width="14.421875" style="1101" customWidth="1"/>
    <col min="10" max="10" width="2.28125" style="1101" customWidth="1"/>
    <col min="11" max="16384" width="10.28125" style="1101" customWidth="1"/>
  </cols>
  <sheetData>
    <row r="1" spans="1:10" ht="15.75" customHeight="1">
      <c r="A1" s="1100"/>
      <c r="B1" s="1100"/>
      <c r="C1" s="1100"/>
      <c r="D1" s="1100"/>
      <c r="E1" s="1100"/>
      <c r="F1" s="1100"/>
      <c r="G1" s="1100"/>
      <c r="H1" s="1100"/>
      <c r="I1" s="1100"/>
      <c r="J1" s="1100"/>
    </row>
    <row r="2" spans="1:10" ht="16.5" customHeight="1">
      <c r="A2" s="1100"/>
      <c r="B2" s="2077" t="s">
        <v>1161</v>
      </c>
      <c r="C2" s="2061"/>
      <c r="D2" s="2061"/>
      <c r="E2" s="2061"/>
      <c r="G2" s="1102" t="s">
        <v>1095</v>
      </c>
      <c r="H2" s="2069">
        <f>IF('Avstemming mva total'!$M$3="","",'Avstemming mva total'!$M$3)</f>
      </c>
      <c r="I2" s="2070"/>
      <c r="J2" s="1100"/>
    </row>
    <row r="3" spans="1:10" ht="16.5" customHeight="1">
      <c r="A3" s="1100"/>
      <c r="B3" s="2061"/>
      <c r="C3" s="2061"/>
      <c r="D3" s="2061"/>
      <c r="E3" s="2061"/>
      <c r="G3" s="1103" t="s">
        <v>130</v>
      </c>
      <c r="H3" s="2047">
        <f>IF('Avstemming mva total'!$M$4="","",'Avstemming mva total'!$M$4)</f>
      </c>
      <c r="I3" s="2048"/>
      <c r="J3" s="1100"/>
    </row>
    <row r="4" spans="1:10" ht="16.5" customHeight="1">
      <c r="A4" s="1100"/>
      <c r="B4" s="1100"/>
      <c r="C4" s="1100"/>
      <c r="D4" s="1100"/>
      <c r="E4" s="1100"/>
      <c r="G4" s="1103" t="s">
        <v>289</v>
      </c>
      <c r="H4" s="2093">
        <v>4</v>
      </c>
      <c r="I4" s="2048"/>
      <c r="J4" s="1100"/>
    </row>
    <row r="5" spans="1:10" ht="16.5" customHeight="1">
      <c r="A5" s="1100"/>
      <c r="B5" s="1153"/>
      <c r="C5" s="1153"/>
      <c r="D5" s="1153"/>
      <c r="E5" s="1153"/>
      <c r="F5" s="1182"/>
      <c r="G5" s="1104" t="s">
        <v>917</v>
      </c>
      <c r="H5" s="2094">
        <f ca="1">TODAY()</f>
        <v>42394</v>
      </c>
      <c r="I5" s="2095"/>
      <c r="J5" s="1100"/>
    </row>
    <row r="6" spans="1:10" ht="27.75" customHeight="1">
      <c r="A6" s="1100"/>
      <c r="B6" s="2096" t="s">
        <v>1154</v>
      </c>
      <c r="C6" s="2096"/>
      <c r="D6" s="2096"/>
      <c r="E6" s="2096"/>
      <c r="F6" s="2096"/>
      <c r="G6" s="2096"/>
      <c r="H6" s="2096"/>
      <c r="I6" s="2096"/>
      <c r="J6" s="1100"/>
    </row>
    <row r="7" spans="1:10" ht="19.5" customHeight="1">
      <c r="A7" s="1100"/>
      <c r="B7" s="1153"/>
      <c r="C7" s="1153"/>
      <c r="D7" s="1153"/>
      <c r="E7" s="1153"/>
      <c r="F7" s="1153"/>
      <c r="G7" s="1153"/>
      <c r="H7" s="1153"/>
      <c r="I7" s="1183"/>
      <c r="J7" s="1100"/>
    </row>
    <row r="8" spans="1:10" ht="15">
      <c r="A8" s="1100"/>
      <c r="B8" s="2097" t="s">
        <v>817</v>
      </c>
      <c r="C8" s="2098"/>
      <c r="D8" s="2098"/>
      <c r="E8" s="2098"/>
      <c r="F8" s="2098"/>
      <c r="G8" s="2098"/>
      <c r="H8" s="2098"/>
      <c r="I8" s="2099"/>
      <c r="J8" s="1100"/>
    </row>
    <row r="9" spans="1:10" ht="33" customHeight="1">
      <c r="A9" s="1100"/>
      <c r="B9" s="1184" t="s">
        <v>343</v>
      </c>
      <c r="C9" s="1184" t="s">
        <v>344</v>
      </c>
      <c r="D9" s="1185" t="s">
        <v>893</v>
      </c>
      <c r="E9" s="1186" t="s">
        <v>1155</v>
      </c>
      <c r="F9" s="1186" t="s">
        <v>1156</v>
      </c>
      <c r="G9" s="1186" t="s">
        <v>1157</v>
      </c>
      <c r="H9" s="1186" t="s">
        <v>1158</v>
      </c>
      <c r="I9" s="1186" t="s">
        <v>1159</v>
      </c>
      <c r="J9" s="1100"/>
    </row>
    <row r="10" spans="1:10" ht="20.25" customHeight="1">
      <c r="A10" s="1100"/>
      <c r="B10" s="1187"/>
      <c r="C10" s="1188"/>
      <c r="D10" s="1189"/>
      <c r="E10" s="1189"/>
      <c r="F10" s="1189"/>
      <c r="G10" s="1189"/>
      <c r="H10" s="1190"/>
      <c r="I10" s="1191">
        <f>IF(D10="","",D10-E10-F10-G10-H10)</f>
      </c>
      <c r="J10" s="1100"/>
    </row>
    <row r="11" spans="1:10" ht="20.25" customHeight="1">
      <c r="A11" s="1100"/>
      <c r="B11" s="1192"/>
      <c r="C11" s="1193"/>
      <c r="D11" s="1194"/>
      <c r="E11" s="1194"/>
      <c r="F11" s="1194"/>
      <c r="G11" s="1194"/>
      <c r="H11" s="1195"/>
      <c r="I11" s="1191">
        <f aca="true" t="shared" si="0" ref="I11:I38">IF(D11="","",D11-E11-F11-G11-H11)</f>
      </c>
      <c r="J11" s="1100"/>
    </row>
    <row r="12" spans="1:10" ht="20.25" customHeight="1">
      <c r="A12" s="1100"/>
      <c r="B12" s="1192"/>
      <c r="C12" s="1193"/>
      <c r="D12" s="1194"/>
      <c r="E12" s="1194"/>
      <c r="F12" s="1194"/>
      <c r="G12" s="1194"/>
      <c r="H12" s="1195"/>
      <c r="I12" s="1191">
        <f t="shared" si="0"/>
      </c>
      <c r="J12" s="1100"/>
    </row>
    <row r="13" spans="1:10" ht="20.25" customHeight="1">
      <c r="A13" s="1100"/>
      <c r="B13" s="1192"/>
      <c r="C13" s="1193"/>
      <c r="D13" s="1194"/>
      <c r="E13" s="1194"/>
      <c r="F13" s="1194"/>
      <c r="G13" s="1194"/>
      <c r="H13" s="1195"/>
      <c r="I13" s="1191">
        <f t="shared" si="0"/>
      </c>
      <c r="J13" s="1100"/>
    </row>
    <row r="14" spans="1:10" ht="20.25" customHeight="1">
      <c r="A14" s="1100"/>
      <c r="B14" s="1192"/>
      <c r="C14" s="1193"/>
      <c r="D14" s="1194"/>
      <c r="E14" s="1194"/>
      <c r="F14" s="1194"/>
      <c r="G14" s="1194"/>
      <c r="H14" s="1195"/>
      <c r="I14" s="1191">
        <f t="shared" si="0"/>
      </c>
      <c r="J14" s="1100"/>
    </row>
    <row r="15" spans="1:10" ht="20.25" customHeight="1">
      <c r="A15" s="1100"/>
      <c r="B15" s="1192"/>
      <c r="C15" s="1193"/>
      <c r="D15" s="1194"/>
      <c r="E15" s="1194"/>
      <c r="F15" s="1194"/>
      <c r="G15" s="1194"/>
      <c r="H15" s="1195"/>
      <c r="I15" s="1191">
        <f t="shared" si="0"/>
      </c>
      <c r="J15" s="1100"/>
    </row>
    <row r="16" spans="1:10" ht="20.25" customHeight="1">
      <c r="A16" s="1100"/>
      <c r="B16" s="1192"/>
      <c r="C16" s="1193"/>
      <c r="D16" s="1194"/>
      <c r="E16" s="1194"/>
      <c r="F16" s="1194"/>
      <c r="G16" s="1194"/>
      <c r="H16" s="1195"/>
      <c r="I16" s="1191">
        <f t="shared" si="0"/>
      </c>
      <c r="J16" s="1100"/>
    </row>
    <row r="17" spans="1:10" ht="20.25" customHeight="1">
      <c r="A17" s="1100"/>
      <c r="B17" s="1192"/>
      <c r="C17" s="1193"/>
      <c r="D17" s="1194"/>
      <c r="E17" s="1194"/>
      <c r="F17" s="1194"/>
      <c r="G17" s="1194"/>
      <c r="H17" s="1195"/>
      <c r="I17" s="1191">
        <f t="shared" si="0"/>
      </c>
      <c r="J17" s="1100"/>
    </row>
    <row r="18" spans="1:10" ht="20.25" customHeight="1">
      <c r="A18" s="1100"/>
      <c r="B18" s="1192"/>
      <c r="C18" s="1193"/>
      <c r="D18" s="1194"/>
      <c r="E18" s="1194"/>
      <c r="F18" s="1194"/>
      <c r="G18" s="1194"/>
      <c r="H18" s="1195"/>
      <c r="I18" s="1191">
        <f t="shared" si="0"/>
      </c>
      <c r="J18" s="1100"/>
    </row>
    <row r="19" spans="1:10" ht="20.25" customHeight="1">
      <c r="A19" s="1100"/>
      <c r="B19" s="1192"/>
      <c r="C19" s="1193"/>
      <c r="D19" s="1194"/>
      <c r="E19" s="1194"/>
      <c r="F19" s="1194"/>
      <c r="G19" s="1194"/>
      <c r="H19" s="1195"/>
      <c r="I19" s="1191">
        <f t="shared" si="0"/>
      </c>
      <c r="J19" s="1100"/>
    </row>
    <row r="20" spans="1:10" ht="20.25" customHeight="1">
      <c r="A20" s="1100"/>
      <c r="B20" s="1192"/>
      <c r="C20" s="1193"/>
      <c r="D20" s="1194"/>
      <c r="E20" s="1194"/>
      <c r="F20" s="1194"/>
      <c r="G20" s="1194"/>
      <c r="H20" s="1195"/>
      <c r="I20" s="1191">
        <f t="shared" si="0"/>
      </c>
      <c r="J20" s="1100"/>
    </row>
    <row r="21" spans="1:10" ht="20.25" customHeight="1">
      <c r="A21" s="1100"/>
      <c r="B21" s="1192"/>
      <c r="C21" s="1193"/>
      <c r="D21" s="1194"/>
      <c r="E21" s="1194"/>
      <c r="F21" s="1194"/>
      <c r="G21" s="1194"/>
      <c r="H21" s="1195"/>
      <c r="I21" s="1191">
        <f t="shared" si="0"/>
      </c>
      <c r="J21" s="1100"/>
    </row>
    <row r="22" spans="1:10" ht="20.25" customHeight="1">
      <c r="A22" s="1100"/>
      <c r="B22" s="1192"/>
      <c r="C22" s="1193"/>
      <c r="D22" s="1194"/>
      <c r="E22" s="1194"/>
      <c r="F22" s="1194"/>
      <c r="G22" s="1194"/>
      <c r="H22" s="1195"/>
      <c r="I22" s="1191">
        <f t="shared" si="0"/>
      </c>
      <c r="J22" s="1100"/>
    </row>
    <row r="23" spans="1:10" ht="20.25" customHeight="1">
      <c r="A23" s="1100"/>
      <c r="B23" s="1192"/>
      <c r="C23" s="1193"/>
      <c r="D23" s="1194"/>
      <c r="E23" s="1194"/>
      <c r="F23" s="1194"/>
      <c r="G23" s="1194"/>
      <c r="H23" s="1195"/>
      <c r="I23" s="1191">
        <f t="shared" si="0"/>
      </c>
      <c r="J23" s="1100"/>
    </row>
    <row r="24" spans="1:10" ht="20.25" customHeight="1">
      <c r="A24" s="1100"/>
      <c r="B24" s="1192"/>
      <c r="C24" s="1193"/>
      <c r="D24" s="1194"/>
      <c r="E24" s="1194"/>
      <c r="F24" s="1194"/>
      <c r="G24" s="1194"/>
      <c r="H24" s="1195"/>
      <c r="I24" s="1191">
        <f t="shared" si="0"/>
      </c>
      <c r="J24" s="1100"/>
    </row>
    <row r="25" spans="1:10" ht="20.25" customHeight="1">
      <c r="A25" s="1100"/>
      <c r="B25" s="1192"/>
      <c r="C25" s="1193"/>
      <c r="D25" s="1194"/>
      <c r="E25" s="1194"/>
      <c r="F25" s="1194"/>
      <c r="G25" s="1194"/>
      <c r="H25" s="1195"/>
      <c r="I25" s="1191">
        <f t="shared" si="0"/>
      </c>
      <c r="J25" s="1100"/>
    </row>
    <row r="26" spans="1:10" ht="20.25" customHeight="1">
      <c r="A26" s="1100"/>
      <c r="B26" s="1192"/>
      <c r="C26" s="1193"/>
      <c r="D26" s="1194"/>
      <c r="E26" s="1196"/>
      <c r="F26" s="1196"/>
      <c r="G26" s="1196"/>
      <c r="H26" s="1197"/>
      <c r="I26" s="1191">
        <f t="shared" si="0"/>
      </c>
      <c r="J26" s="1100"/>
    </row>
    <row r="27" spans="1:10" ht="20.25" customHeight="1">
      <c r="A27" s="1100"/>
      <c r="B27" s="1192"/>
      <c r="C27" s="1193"/>
      <c r="D27" s="1194"/>
      <c r="E27" s="1196"/>
      <c r="F27" s="1196"/>
      <c r="G27" s="1196"/>
      <c r="H27" s="1197"/>
      <c r="I27" s="1191">
        <f t="shared" si="0"/>
      </c>
      <c r="J27" s="1100"/>
    </row>
    <row r="28" spans="1:10" ht="20.25" customHeight="1">
      <c r="A28" s="1100"/>
      <c r="B28" s="1192"/>
      <c r="C28" s="1193"/>
      <c r="D28" s="1194"/>
      <c r="E28" s="1196"/>
      <c r="F28" s="1196"/>
      <c r="G28" s="1196"/>
      <c r="H28" s="1197"/>
      <c r="I28" s="1191">
        <f t="shared" si="0"/>
      </c>
      <c r="J28" s="1100"/>
    </row>
    <row r="29" spans="1:10" ht="20.25" customHeight="1">
      <c r="A29" s="1100"/>
      <c r="B29" s="1192"/>
      <c r="C29" s="1193"/>
      <c r="D29" s="1194"/>
      <c r="E29" s="1196"/>
      <c r="F29" s="1196"/>
      <c r="G29" s="1196"/>
      <c r="H29" s="1197"/>
      <c r="I29" s="1191">
        <f t="shared" si="0"/>
      </c>
      <c r="J29" s="1100"/>
    </row>
    <row r="30" spans="1:10" ht="20.25" customHeight="1">
      <c r="A30" s="1100"/>
      <c r="B30" s="1198"/>
      <c r="C30" s="1199"/>
      <c r="D30" s="1194"/>
      <c r="E30" s="1200"/>
      <c r="F30" s="1200"/>
      <c r="G30" s="1200"/>
      <c r="H30" s="1201"/>
      <c r="I30" s="1191">
        <f t="shared" si="0"/>
      </c>
      <c r="J30" s="1100"/>
    </row>
    <row r="31" spans="1:10" ht="20.25" customHeight="1">
      <c r="A31" s="1100"/>
      <c r="B31" s="1198"/>
      <c r="C31" s="1199"/>
      <c r="D31" s="1194"/>
      <c r="E31" s="1200"/>
      <c r="F31" s="1200"/>
      <c r="G31" s="1200"/>
      <c r="H31" s="1201"/>
      <c r="I31" s="1191">
        <f t="shared" si="0"/>
      </c>
      <c r="J31" s="1100"/>
    </row>
    <row r="32" spans="1:10" ht="20.25" customHeight="1">
      <c r="A32" s="1100"/>
      <c r="B32" s="1192"/>
      <c r="C32" s="1193"/>
      <c r="D32" s="1194"/>
      <c r="E32" s="1196"/>
      <c r="F32" s="1196"/>
      <c r="G32" s="1196"/>
      <c r="H32" s="1197"/>
      <c r="I32" s="1191">
        <f t="shared" si="0"/>
      </c>
      <c r="J32" s="1100"/>
    </row>
    <row r="33" spans="1:10" ht="20.25" customHeight="1">
      <c r="A33" s="1100"/>
      <c r="B33" s="1192"/>
      <c r="C33" s="1193"/>
      <c r="D33" s="1194"/>
      <c r="E33" s="1196"/>
      <c r="F33" s="1196"/>
      <c r="G33" s="1196"/>
      <c r="H33" s="1197"/>
      <c r="I33" s="1191">
        <f t="shared" si="0"/>
      </c>
      <c r="J33" s="1100"/>
    </row>
    <row r="34" spans="1:10" ht="20.25" customHeight="1">
      <c r="A34" s="1100"/>
      <c r="B34" s="1192"/>
      <c r="C34" s="1193"/>
      <c r="D34" s="1194"/>
      <c r="E34" s="1196"/>
      <c r="F34" s="1196"/>
      <c r="G34" s="1196"/>
      <c r="H34" s="1197"/>
      <c r="I34" s="1191">
        <f t="shared" si="0"/>
      </c>
      <c r="J34" s="1100"/>
    </row>
    <row r="35" spans="1:10" ht="20.25" customHeight="1">
      <c r="A35" s="1100"/>
      <c r="B35" s="1192"/>
      <c r="C35" s="1193"/>
      <c r="D35" s="1194"/>
      <c r="E35" s="1196"/>
      <c r="F35" s="1196"/>
      <c r="G35" s="1196"/>
      <c r="H35" s="1197"/>
      <c r="I35" s="1191">
        <f t="shared" si="0"/>
      </c>
      <c r="J35" s="1100"/>
    </row>
    <row r="36" spans="1:10" ht="20.25" customHeight="1">
      <c r="A36" s="1100"/>
      <c r="B36" s="1192"/>
      <c r="C36" s="1193"/>
      <c r="D36" s="1194"/>
      <c r="E36" s="1194"/>
      <c r="F36" s="1194"/>
      <c r="G36" s="1194"/>
      <c r="H36" s="1195"/>
      <c r="I36" s="1191">
        <f t="shared" si="0"/>
      </c>
      <c r="J36" s="1100"/>
    </row>
    <row r="37" spans="1:10" ht="20.25" customHeight="1">
      <c r="A37" s="1100"/>
      <c r="B37" s="1192"/>
      <c r="C37" s="1193"/>
      <c r="D37" s="1194"/>
      <c r="E37" s="1196"/>
      <c r="F37" s="1196"/>
      <c r="G37" s="1196"/>
      <c r="H37" s="1197"/>
      <c r="I37" s="1191">
        <f t="shared" si="0"/>
      </c>
      <c r="J37" s="1100"/>
    </row>
    <row r="38" spans="1:10" ht="20.25" customHeight="1">
      <c r="A38" s="1100"/>
      <c r="B38" s="1202"/>
      <c r="C38" s="1203"/>
      <c r="D38" s="1204"/>
      <c r="E38" s="1205"/>
      <c r="F38" s="1205"/>
      <c r="G38" s="1205"/>
      <c r="H38" s="1206"/>
      <c r="I38" s="1191">
        <f t="shared" si="0"/>
      </c>
      <c r="J38" s="1100"/>
    </row>
    <row r="39" spans="1:10" s="1136" customFormat="1" ht="20.25" customHeight="1">
      <c r="A39" s="1129"/>
      <c r="B39" s="2018" t="s">
        <v>511</v>
      </c>
      <c r="C39" s="2076"/>
      <c r="D39" s="1207">
        <f>SUM(D10:D38)</f>
        <v>0</v>
      </c>
      <c r="E39" s="1207">
        <f>SUM(E10:E38)</f>
        <v>0</v>
      </c>
      <c r="F39" s="1207">
        <f>SUM(F10:F38)</f>
        <v>0</v>
      </c>
      <c r="G39" s="1207">
        <f>SUM(G10:G38)</f>
        <v>0</v>
      </c>
      <c r="H39" s="1207">
        <f>SUM(H10:H38)</f>
        <v>0</v>
      </c>
      <c r="I39" s="1208">
        <f>D39-E39-F39-G39-H39</f>
        <v>0</v>
      </c>
      <c r="J39" s="1129"/>
    </row>
    <row r="40" spans="1:10" s="1136" customFormat="1" ht="20.25" customHeight="1">
      <c r="A40" s="1129"/>
      <c r="B40" s="1209"/>
      <c r="C40" s="1209"/>
      <c r="D40" s="1209"/>
      <c r="E40" s="1210"/>
      <c r="F40" s="1210"/>
      <c r="G40" s="1210"/>
      <c r="H40" s="1210"/>
      <c r="I40" s="1211"/>
      <c r="J40" s="1129"/>
    </row>
    <row r="41" spans="1:10" s="1136" customFormat="1" ht="20.25" customHeight="1">
      <c r="A41" s="1129"/>
      <c r="B41" s="2073" t="s">
        <v>818</v>
      </c>
      <c r="C41" s="2074"/>
      <c r="D41" s="2075"/>
      <c r="E41" s="1212">
        <f>E39*0.25</f>
        <v>0</v>
      </c>
      <c r="F41" s="1212">
        <f>F39*0.15</f>
        <v>0</v>
      </c>
      <c r="G41" s="1213">
        <f>G39*0.08</f>
        <v>0</v>
      </c>
      <c r="J41" s="1129"/>
    </row>
    <row r="42" spans="1:10" s="1136" customFormat="1" ht="20.25" customHeight="1">
      <c r="A42" s="1129"/>
      <c r="B42" s="2078" t="s">
        <v>819</v>
      </c>
      <c r="C42" s="2079"/>
      <c r="D42" s="2080"/>
      <c r="E42" s="1214">
        <f>'Avstemming mva total'!F23</f>
        <v>0</v>
      </c>
      <c r="F42" s="1214">
        <f>'Avstemming mva total'!F24</f>
        <v>0</v>
      </c>
      <c r="G42" s="1215">
        <f>'Avstemming mva total'!F25</f>
        <v>0</v>
      </c>
      <c r="J42" s="1129"/>
    </row>
    <row r="43" spans="1:10" s="1136" customFormat="1" ht="20.25" customHeight="1">
      <c r="A43" s="1129"/>
      <c r="B43" s="2081" t="s">
        <v>1160</v>
      </c>
      <c r="C43" s="2082"/>
      <c r="D43" s="2083"/>
      <c r="E43" s="1216">
        <f>E41-E42</f>
        <v>0</v>
      </c>
      <c r="F43" s="1216">
        <f>F41-F42</f>
        <v>0</v>
      </c>
      <c r="G43" s="1217">
        <f>G41-G42</f>
        <v>0</v>
      </c>
      <c r="J43" s="1129"/>
    </row>
    <row r="44" spans="1:10" s="1136" customFormat="1" ht="20.25" customHeight="1">
      <c r="A44" s="1129"/>
      <c r="B44" s="1153"/>
      <c r="C44" s="1153"/>
      <c r="D44" s="1154"/>
      <c r="E44" s="1155"/>
      <c r="F44" s="1155"/>
      <c r="G44" s="1155"/>
      <c r="H44" s="1155"/>
      <c r="I44" s="1155"/>
      <c r="J44" s="1129"/>
    </row>
    <row r="45" spans="1:10" ht="15.75" customHeight="1">
      <c r="A45" s="1100"/>
      <c r="B45" s="1218" t="s">
        <v>820</v>
      </c>
      <c r="C45" s="1219"/>
      <c r="D45" s="1220"/>
      <c r="E45" s="1220"/>
      <c r="F45" s="1220"/>
      <c r="G45" s="1220"/>
      <c r="H45" s="1220"/>
      <c r="I45" s="1221"/>
      <c r="J45" s="1100"/>
    </row>
    <row r="46" spans="1:10" ht="15.75" customHeight="1">
      <c r="A46" s="1100"/>
      <c r="B46" s="2084"/>
      <c r="C46" s="2085"/>
      <c r="D46" s="2085"/>
      <c r="E46" s="2085"/>
      <c r="F46" s="2085"/>
      <c r="G46" s="2085"/>
      <c r="H46" s="2085"/>
      <c r="I46" s="2086"/>
      <c r="J46" s="1100"/>
    </row>
    <row r="47" spans="1:10" ht="15.75" customHeight="1">
      <c r="A47" s="1100"/>
      <c r="B47" s="2087"/>
      <c r="C47" s="2088"/>
      <c r="D47" s="2088"/>
      <c r="E47" s="2088"/>
      <c r="F47" s="2088"/>
      <c r="G47" s="2088"/>
      <c r="H47" s="2088"/>
      <c r="I47" s="2089"/>
      <c r="J47" s="1100"/>
    </row>
    <row r="48" spans="1:10" ht="15.75" customHeight="1">
      <c r="A48" s="1100"/>
      <c r="B48" s="2090"/>
      <c r="C48" s="2091"/>
      <c r="D48" s="2091"/>
      <c r="E48" s="2091"/>
      <c r="F48" s="2091"/>
      <c r="G48" s="2091"/>
      <c r="H48" s="2091"/>
      <c r="I48" s="2092"/>
      <c r="J48" s="1100"/>
    </row>
    <row r="49" spans="1:10" ht="15.75" customHeight="1">
      <c r="A49" s="1100"/>
      <c r="B49" s="1100"/>
      <c r="C49" s="1100"/>
      <c r="D49" s="1100"/>
      <c r="E49" s="1100"/>
      <c r="F49" s="1100"/>
      <c r="G49" s="1100"/>
      <c r="H49" s="1100"/>
      <c r="I49" s="1100"/>
      <c r="J49" s="1100"/>
    </row>
    <row r="50" ht="15.75" customHeight="1"/>
    <row r="51" ht="15.75" customHeight="1"/>
    <row r="52" ht="15.75" customHeight="1"/>
    <row r="53" ht="15.75" customHeight="1"/>
    <row r="54" ht="15.75" customHeight="1"/>
    <row r="55" ht="15.75" customHeight="1"/>
    <row r="56" ht="15.75" customHeight="1"/>
    <row r="57" ht="15.75" customHeight="1"/>
    <row r="58" ht="15.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3.5" customHeight="1"/>
    <row r="83" ht="13.5" customHeight="1"/>
    <row r="84" spans="1:10" ht="13.5" customHeight="1">
      <c r="A84" s="1160"/>
      <c r="B84" s="1160"/>
      <c r="C84" s="1160"/>
      <c r="D84" s="1160"/>
      <c r="J84" s="1160"/>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mergeCells count="12">
    <mergeCell ref="B46:I48"/>
    <mergeCell ref="H3:I3"/>
    <mergeCell ref="H4:I4"/>
    <mergeCell ref="H5:I5"/>
    <mergeCell ref="B6:I6"/>
    <mergeCell ref="B8:I8"/>
    <mergeCell ref="B41:D41"/>
    <mergeCell ref="B39:C39"/>
    <mergeCell ref="B2:E3"/>
    <mergeCell ref="H2:I2"/>
    <mergeCell ref="B42:D42"/>
    <mergeCell ref="B43:D43"/>
  </mergeCells>
  <printOptions/>
  <pageMargins left="0.25" right="0.25" top="0.75" bottom="0.75" header="0.3" footer="0.3"/>
  <pageSetup fitToHeight="1" fitToWidth="1" orientation="portrait" paperSize="9" scale="78" r:id="rId1"/>
</worksheet>
</file>

<file path=xl/worksheets/sheet89.xml><?xml version="1.0" encoding="utf-8"?>
<worksheet xmlns="http://schemas.openxmlformats.org/spreadsheetml/2006/main" xmlns:r="http://schemas.openxmlformats.org/officeDocument/2006/relationships">
  <sheetPr>
    <pageSetUpPr fitToPage="1"/>
  </sheetPr>
  <dimension ref="A1:J84"/>
  <sheetViews>
    <sheetView showGridLines="0" zoomScalePageLayoutView="0" workbookViewId="0" topLeftCell="A1">
      <selection activeCell="B10" sqref="B10"/>
    </sheetView>
  </sheetViews>
  <sheetFormatPr defaultColWidth="10.28125" defaultRowHeight="12.75"/>
  <cols>
    <col min="1" max="1" width="2.28125" style="1101" customWidth="1"/>
    <col min="2" max="2" width="8.7109375" style="1101" customWidth="1"/>
    <col min="3" max="3" width="24.28125" style="1101" customWidth="1"/>
    <col min="4" max="9" width="14.421875" style="1101" customWidth="1"/>
    <col min="10" max="10" width="2.28125" style="1101" customWidth="1"/>
    <col min="11" max="16384" width="10.28125" style="1101" customWidth="1"/>
  </cols>
  <sheetData>
    <row r="1" spans="1:10" ht="15.75" customHeight="1">
      <c r="A1" s="1100"/>
      <c r="B1" s="1100"/>
      <c r="C1" s="1100"/>
      <c r="D1" s="1100"/>
      <c r="E1" s="1100"/>
      <c r="F1" s="1100"/>
      <c r="G1" s="1100"/>
      <c r="H1" s="1100"/>
      <c r="I1" s="1100"/>
      <c r="J1" s="1100"/>
    </row>
    <row r="2" spans="1:10" ht="16.5" customHeight="1">
      <c r="A2" s="1100"/>
      <c r="B2" s="2077" t="s">
        <v>1162</v>
      </c>
      <c r="C2" s="2061"/>
      <c r="D2" s="2061"/>
      <c r="E2" s="2061"/>
      <c r="G2" s="1102" t="s">
        <v>1095</v>
      </c>
      <c r="H2" s="2069">
        <f>IF('Avstemming mva total'!$M$3="","",'Avstemming mva total'!$M$3)</f>
      </c>
      <c r="I2" s="2070"/>
      <c r="J2" s="1100"/>
    </row>
    <row r="3" spans="1:10" ht="16.5" customHeight="1">
      <c r="A3" s="1100"/>
      <c r="B3" s="2061"/>
      <c r="C3" s="2061"/>
      <c r="D3" s="2061"/>
      <c r="E3" s="2061"/>
      <c r="G3" s="1103" t="s">
        <v>130</v>
      </c>
      <c r="H3" s="2047">
        <f>IF('Avstemming mva total'!$M$4="","",'Avstemming mva total'!$M$4)</f>
      </c>
      <c r="I3" s="2048"/>
      <c r="J3" s="1100"/>
    </row>
    <row r="4" spans="1:10" ht="16.5" customHeight="1">
      <c r="A4" s="1100"/>
      <c r="B4" s="1100"/>
      <c r="C4" s="1100"/>
      <c r="D4" s="1100"/>
      <c r="E4" s="1100"/>
      <c r="G4" s="1103" t="s">
        <v>289</v>
      </c>
      <c r="H4" s="2093">
        <v>5</v>
      </c>
      <c r="I4" s="2048"/>
      <c r="J4" s="1100"/>
    </row>
    <row r="5" spans="1:10" ht="16.5" customHeight="1">
      <c r="A5" s="1100"/>
      <c r="B5" s="1153"/>
      <c r="C5" s="1153"/>
      <c r="D5" s="1153"/>
      <c r="E5" s="1153"/>
      <c r="F5" s="1182"/>
      <c r="G5" s="1104" t="s">
        <v>917</v>
      </c>
      <c r="H5" s="2094">
        <f ca="1">TODAY()</f>
        <v>42394</v>
      </c>
      <c r="I5" s="2095"/>
      <c r="J5" s="1100"/>
    </row>
    <row r="6" spans="1:10" ht="27.75" customHeight="1">
      <c r="A6" s="1100"/>
      <c r="B6" s="2096" t="s">
        <v>1154</v>
      </c>
      <c r="C6" s="2096"/>
      <c r="D6" s="2096"/>
      <c r="E6" s="2096"/>
      <c r="F6" s="2096"/>
      <c r="G6" s="2096"/>
      <c r="H6" s="2096"/>
      <c r="I6" s="2096"/>
      <c r="J6" s="1100"/>
    </row>
    <row r="7" spans="1:10" ht="19.5" customHeight="1">
      <c r="A7" s="1100"/>
      <c r="B7" s="1153"/>
      <c r="C7" s="1153"/>
      <c r="D7" s="1153"/>
      <c r="E7" s="1153"/>
      <c r="F7" s="1153"/>
      <c r="G7" s="1153"/>
      <c r="H7" s="1153"/>
      <c r="I7" s="1183"/>
      <c r="J7" s="1100"/>
    </row>
    <row r="8" spans="1:10" ht="15">
      <c r="A8" s="1100"/>
      <c r="B8" s="2097" t="s">
        <v>817</v>
      </c>
      <c r="C8" s="2098"/>
      <c r="D8" s="2098"/>
      <c r="E8" s="2098"/>
      <c r="F8" s="2098"/>
      <c r="G8" s="2098"/>
      <c r="H8" s="2098"/>
      <c r="I8" s="2099"/>
      <c r="J8" s="1100"/>
    </row>
    <row r="9" spans="1:10" ht="33" customHeight="1">
      <c r="A9" s="1100"/>
      <c r="B9" s="1184" t="s">
        <v>343</v>
      </c>
      <c r="C9" s="1184" t="s">
        <v>344</v>
      </c>
      <c r="D9" s="1185" t="s">
        <v>893</v>
      </c>
      <c r="E9" s="1186" t="s">
        <v>1155</v>
      </c>
      <c r="F9" s="1186" t="s">
        <v>1156</v>
      </c>
      <c r="G9" s="1186" t="s">
        <v>1157</v>
      </c>
      <c r="H9" s="1186" t="s">
        <v>1158</v>
      </c>
      <c r="I9" s="1186" t="s">
        <v>1159</v>
      </c>
      <c r="J9" s="1100"/>
    </row>
    <row r="10" spans="1:10" ht="20.25" customHeight="1">
      <c r="A10" s="1100"/>
      <c r="B10" s="1187"/>
      <c r="C10" s="1188"/>
      <c r="D10" s="1189"/>
      <c r="E10" s="1189"/>
      <c r="F10" s="1189"/>
      <c r="G10" s="1189"/>
      <c r="H10" s="1190"/>
      <c r="I10" s="1191">
        <f>IF(D10="","",D10-E10-F10-G10-H10)</f>
      </c>
      <c r="J10" s="1100"/>
    </row>
    <row r="11" spans="1:10" ht="20.25" customHeight="1">
      <c r="A11" s="1100"/>
      <c r="B11" s="1192"/>
      <c r="C11" s="1193"/>
      <c r="D11" s="1194"/>
      <c r="E11" s="1194"/>
      <c r="F11" s="1194"/>
      <c r="G11" s="1194"/>
      <c r="H11" s="1195"/>
      <c r="I11" s="1191">
        <f aca="true" t="shared" si="0" ref="I11:I38">IF(D11="","",D11-E11-F11-G11-H11)</f>
      </c>
      <c r="J11" s="1100"/>
    </row>
    <row r="12" spans="1:10" ht="20.25" customHeight="1">
      <c r="A12" s="1100"/>
      <c r="B12" s="1192"/>
      <c r="C12" s="1193"/>
      <c r="D12" s="1194"/>
      <c r="E12" s="1194"/>
      <c r="F12" s="1194"/>
      <c r="G12" s="1194"/>
      <c r="H12" s="1195"/>
      <c r="I12" s="1191">
        <f t="shared" si="0"/>
      </c>
      <c r="J12" s="1100"/>
    </row>
    <row r="13" spans="1:10" ht="20.25" customHeight="1">
      <c r="A13" s="1100"/>
      <c r="B13" s="1192"/>
      <c r="C13" s="1193"/>
      <c r="D13" s="1194"/>
      <c r="E13" s="1194"/>
      <c r="F13" s="1194"/>
      <c r="G13" s="1194"/>
      <c r="H13" s="1195"/>
      <c r="I13" s="1191">
        <f t="shared" si="0"/>
      </c>
      <c r="J13" s="1100"/>
    </row>
    <row r="14" spans="1:10" ht="20.25" customHeight="1">
      <c r="A14" s="1100"/>
      <c r="B14" s="1192"/>
      <c r="C14" s="1193"/>
      <c r="D14" s="1194"/>
      <c r="E14" s="1194"/>
      <c r="F14" s="1194"/>
      <c r="G14" s="1194"/>
      <c r="H14" s="1195"/>
      <c r="I14" s="1191">
        <f t="shared" si="0"/>
      </c>
      <c r="J14" s="1100"/>
    </row>
    <row r="15" spans="1:10" ht="20.25" customHeight="1">
      <c r="A15" s="1100"/>
      <c r="B15" s="1192"/>
      <c r="C15" s="1193"/>
      <c r="D15" s="1194"/>
      <c r="E15" s="1194"/>
      <c r="F15" s="1194"/>
      <c r="G15" s="1194"/>
      <c r="H15" s="1195"/>
      <c r="I15" s="1191">
        <f t="shared" si="0"/>
      </c>
      <c r="J15" s="1100"/>
    </row>
    <row r="16" spans="1:10" ht="20.25" customHeight="1">
      <c r="A16" s="1100"/>
      <c r="B16" s="1192"/>
      <c r="C16" s="1193"/>
      <c r="D16" s="1194"/>
      <c r="E16" s="1194"/>
      <c r="F16" s="1194"/>
      <c r="G16" s="1194"/>
      <c r="H16" s="1195"/>
      <c r="I16" s="1191">
        <f t="shared" si="0"/>
      </c>
      <c r="J16" s="1100"/>
    </row>
    <row r="17" spans="1:10" ht="20.25" customHeight="1">
      <c r="A17" s="1100"/>
      <c r="B17" s="1192"/>
      <c r="C17" s="1193"/>
      <c r="D17" s="1194"/>
      <c r="E17" s="1194"/>
      <c r="F17" s="1194"/>
      <c r="G17" s="1194"/>
      <c r="H17" s="1195"/>
      <c r="I17" s="1191">
        <f t="shared" si="0"/>
      </c>
      <c r="J17" s="1100"/>
    </row>
    <row r="18" spans="1:10" ht="20.25" customHeight="1">
      <c r="A18" s="1100"/>
      <c r="B18" s="1192"/>
      <c r="C18" s="1193"/>
      <c r="D18" s="1194"/>
      <c r="E18" s="1194"/>
      <c r="F18" s="1194"/>
      <c r="G18" s="1194"/>
      <c r="H18" s="1195"/>
      <c r="I18" s="1191">
        <f t="shared" si="0"/>
      </c>
      <c r="J18" s="1100"/>
    </row>
    <row r="19" spans="1:10" ht="20.25" customHeight="1">
      <c r="A19" s="1100"/>
      <c r="B19" s="1192"/>
      <c r="C19" s="1193"/>
      <c r="D19" s="1194"/>
      <c r="E19" s="1194"/>
      <c r="F19" s="1194"/>
      <c r="G19" s="1194"/>
      <c r="H19" s="1195"/>
      <c r="I19" s="1191">
        <f t="shared" si="0"/>
      </c>
      <c r="J19" s="1100"/>
    </row>
    <row r="20" spans="1:10" ht="20.25" customHeight="1">
      <c r="A20" s="1100"/>
      <c r="B20" s="1192"/>
      <c r="C20" s="1193"/>
      <c r="D20" s="1194"/>
      <c r="E20" s="1194"/>
      <c r="F20" s="1194"/>
      <c r="G20" s="1194"/>
      <c r="H20" s="1195"/>
      <c r="I20" s="1191">
        <f t="shared" si="0"/>
      </c>
      <c r="J20" s="1100"/>
    </row>
    <row r="21" spans="1:10" ht="20.25" customHeight="1">
      <c r="A21" s="1100"/>
      <c r="B21" s="1192"/>
      <c r="C21" s="1193"/>
      <c r="D21" s="1194"/>
      <c r="E21" s="1194"/>
      <c r="F21" s="1194"/>
      <c r="G21" s="1194"/>
      <c r="H21" s="1195"/>
      <c r="I21" s="1191">
        <f t="shared" si="0"/>
      </c>
      <c r="J21" s="1100"/>
    </row>
    <row r="22" spans="1:10" ht="20.25" customHeight="1">
      <c r="A22" s="1100"/>
      <c r="B22" s="1192"/>
      <c r="C22" s="1193"/>
      <c r="D22" s="1194"/>
      <c r="E22" s="1194"/>
      <c r="F22" s="1194"/>
      <c r="G22" s="1194"/>
      <c r="H22" s="1195"/>
      <c r="I22" s="1191">
        <f t="shared" si="0"/>
      </c>
      <c r="J22" s="1100"/>
    </row>
    <row r="23" spans="1:10" ht="20.25" customHeight="1">
      <c r="A23" s="1100"/>
      <c r="B23" s="1192"/>
      <c r="C23" s="1193"/>
      <c r="D23" s="1194"/>
      <c r="E23" s="1194"/>
      <c r="F23" s="1194"/>
      <c r="G23" s="1194"/>
      <c r="H23" s="1195"/>
      <c r="I23" s="1191">
        <f t="shared" si="0"/>
      </c>
      <c r="J23" s="1100"/>
    </row>
    <row r="24" spans="1:10" ht="20.25" customHeight="1">
      <c r="A24" s="1100"/>
      <c r="B24" s="1192"/>
      <c r="C24" s="1193"/>
      <c r="D24" s="1194"/>
      <c r="E24" s="1194"/>
      <c r="F24" s="1194"/>
      <c r="G24" s="1194"/>
      <c r="H24" s="1195"/>
      <c r="I24" s="1191">
        <f t="shared" si="0"/>
      </c>
      <c r="J24" s="1100"/>
    </row>
    <row r="25" spans="1:10" ht="20.25" customHeight="1">
      <c r="A25" s="1100"/>
      <c r="B25" s="1192"/>
      <c r="C25" s="1193"/>
      <c r="D25" s="1194"/>
      <c r="E25" s="1194"/>
      <c r="F25" s="1194"/>
      <c r="G25" s="1194"/>
      <c r="H25" s="1195"/>
      <c r="I25" s="1191">
        <f t="shared" si="0"/>
      </c>
      <c r="J25" s="1100"/>
    </row>
    <row r="26" spans="1:10" ht="20.25" customHeight="1">
      <c r="A26" s="1100"/>
      <c r="B26" s="1192"/>
      <c r="C26" s="1193"/>
      <c r="D26" s="1194"/>
      <c r="E26" s="1196"/>
      <c r="F26" s="1196"/>
      <c r="G26" s="1196"/>
      <c r="H26" s="1197"/>
      <c r="I26" s="1191">
        <f t="shared" si="0"/>
      </c>
      <c r="J26" s="1100"/>
    </row>
    <row r="27" spans="1:10" ht="20.25" customHeight="1">
      <c r="A27" s="1100"/>
      <c r="B27" s="1192"/>
      <c r="C27" s="1193"/>
      <c r="D27" s="1194"/>
      <c r="E27" s="1196"/>
      <c r="F27" s="1196"/>
      <c r="G27" s="1196"/>
      <c r="H27" s="1197"/>
      <c r="I27" s="1191">
        <f t="shared" si="0"/>
      </c>
      <c r="J27" s="1100"/>
    </row>
    <row r="28" spans="1:10" ht="20.25" customHeight="1">
      <c r="A28" s="1100"/>
      <c r="B28" s="1192"/>
      <c r="C28" s="1193"/>
      <c r="D28" s="1194"/>
      <c r="E28" s="1196"/>
      <c r="F28" s="1196"/>
      <c r="G28" s="1196"/>
      <c r="H28" s="1197"/>
      <c r="I28" s="1191">
        <f t="shared" si="0"/>
      </c>
      <c r="J28" s="1100"/>
    </row>
    <row r="29" spans="1:10" ht="20.25" customHeight="1">
      <c r="A29" s="1100"/>
      <c r="B29" s="1192"/>
      <c r="C29" s="1193"/>
      <c r="D29" s="1194"/>
      <c r="E29" s="1196"/>
      <c r="F29" s="1196"/>
      <c r="G29" s="1196"/>
      <c r="H29" s="1197"/>
      <c r="I29" s="1191">
        <f t="shared" si="0"/>
      </c>
      <c r="J29" s="1100"/>
    </row>
    <row r="30" spans="1:10" ht="20.25" customHeight="1">
      <c r="A30" s="1100"/>
      <c r="B30" s="1198"/>
      <c r="C30" s="1199"/>
      <c r="D30" s="1194"/>
      <c r="E30" s="1200"/>
      <c r="F30" s="1200"/>
      <c r="G30" s="1200"/>
      <c r="H30" s="1201"/>
      <c r="I30" s="1191">
        <f t="shared" si="0"/>
      </c>
      <c r="J30" s="1100"/>
    </row>
    <row r="31" spans="1:10" ht="20.25" customHeight="1">
      <c r="A31" s="1100"/>
      <c r="B31" s="1198"/>
      <c r="C31" s="1199"/>
      <c r="D31" s="1194"/>
      <c r="E31" s="1200"/>
      <c r="F31" s="1200"/>
      <c r="G31" s="1200"/>
      <c r="H31" s="1201"/>
      <c r="I31" s="1191">
        <f t="shared" si="0"/>
      </c>
      <c r="J31" s="1100"/>
    </row>
    <row r="32" spans="1:10" ht="20.25" customHeight="1">
      <c r="A32" s="1100"/>
      <c r="B32" s="1192"/>
      <c r="C32" s="1193"/>
      <c r="D32" s="1194"/>
      <c r="E32" s="1196"/>
      <c r="F32" s="1196"/>
      <c r="G32" s="1196"/>
      <c r="H32" s="1197"/>
      <c r="I32" s="1191">
        <f t="shared" si="0"/>
      </c>
      <c r="J32" s="1100"/>
    </row>
    <row r="33" spans="1:10" ht="20.25" customHeight="1">
      <c r="A33" s="1100"/>
      <c r="B33" s="1192"/>
      <c r="C33" s="1193"/>
      <c r="D33" s="1194"/>
      <c r="E33" s="1196"/>
      <c r="F33" s="1196"/>
      <c r="G33" s="1196"/>
      <c r="H33" s="1197"/>
      <c r="I33" s="1191">
        <f t="shared" si="0"/>
      </c>
      <c r="J33" s="1100"/>
    </row>
    <row r="34" spans="1:10" ht="20.25" customHeight="1">
      <c r="A34" s="1100"/>
      <c r="B34" s="1192"/>
      <c r="C34" s="1193"/>
      <c r="D34" s="1194"/>
      <c r="E34" s="1196"/>
      <c r="F34" s="1196"/>
      <c r="G34" s="1196"/>
      <c r="H34" s="1197"/>
      <c r="I34" s="1191">
        <f t="shared" si="0"/>
      </c>
      <c r="J34" s="1100"/>
    </row>
    <row r="35" spans="1:10" ht="20.25" customHeight="1">
      <c r="A35" s="1100"/>
      <c r="B35" s="1192"/>
      <c r="C35" s="1193"/>
      <c r="D35" s="1194"/>
      <c r="E35" s="1196"/>
      <c r="F35" s="1196"/>
      <c r="G35" s="1196"/>
      <c r="H35" s="1197"/>
      <c r="I35" s="1191">
        <f t="shared" si="0"/>
      </c>
      <c r="J35" s="1100"/>
    </row>
    <row r="36" spans="1:10" ht="20.25" customHeight="1">
      <c r="A36" s="1100"/>
      <c r="B36" s="1192"/>
      <c r="C36" s="1193"/>
      <c r="D36" s="1194"/>
      <c r="E36" s="1194"/>
      <c r="F36" s="1194"/>
      <c r="G36" s="1194"/>
      <c r="H36" s="1195"/>
      <c r="I36" s="1191">
        <f t="shared" si="0"/>
      </c>
      <c r="J36" s="1100"/>
    </row>
    <row r="37" spans="1:10" ht="20.25" customHeight="1">
      <c r="A37" s="1100"/>
      <c r="B37" s="1192"/>
      <c r="C37" s="1193"/>
      <c r="D37" s="1194"/>
      <c r="E37" s="1196"/>
      <c r="F37" s="1196"/>
      <c r="G37" s="1196"/>
      <c r="H37" s="1197"/>
      <c r="I37" s="1191">
        <f t="shared" si="0"/>
      </c>
      <c r="J37" s="1100"/>
    </row>
    <row r="38" spans="1:10" ht="20.25" customHeight="1">
      <c r="A38" s="1100"/>
      <c r="B38" s="1202"/>
      <c r="C38" s="1203"/>
      <c r="D38" s="1204"/>
      <c r="E38" s="1205"/>
      <c r="F38" s="1205"/>
      <c r="G38" s="1205"/>
      <c r="H38" s="1206"/>
      <c r="I38" s="1191">
        <f t="shared" si="0"/>
      </c>
      <c r="J38" s="1100"/>
    </row>
    <row r="39" spans="1:10" s="1136" customFormat="1" ht="20.25" customHeight="1">
      <c r="A39" s="1129"/>
      <c r="B39" s="2018" t="s">
        <v>511</v>
      </c>
      <c r="C39" s="2076"/>
      <c r="D39" s="1207">
        <f>SUM(D10:D38)</f>
        <v>0</v>
      </c>
      <c r="E39" s="1207">
        <f>SUM(E10:E38)</f>
        <v>0</v>
      </c>
      <c r="F39" s="1207">
        <f>SUM(F10:F38)</f>
        <v>0</v>
      </c>
      <c r="G39" s="1207">
        <f>SUM(G10:G38)</f>
        <v>0</v>
      </c>
      <c r="H39" s="1207">
        <f>SUM(H10:H38)</f>
        <v>0</v>
      </c>
      <c r="I39" s="1208">
        <f>D39-E39-F39-G39-H39</f>
        <v>0</v>
      </c>
      <c r="J39" s="1129"/>
    </row>
    <row r="40" spans="1:10" s="1136" customFormat="1" ht="20.25" customHeight="1">
      <c r="A40" s="1129"/>
      <c r="B40" s="1209"/>
      <c r="C40" s="1209"/>
      <c r="D40" s="1209"/>
      <c r="E40" s="1210"/>
      <c r="F40" s="1210"/>
      <c r="G40" s="1210"/>
      <c r="H40" s="1210"/>
      <c r="I40" s="1211"/>
      <c r="J40" s="1129"/>
    </row>
    <row r="41" spans="1:10" s="1136" customFormat="1" ht="20.25" customHeight="1">
      <c r="A41" s="1129"/>
      <c r="B41" s="2073" t="s">
        <v>818</v>
      </c>
      <c r="C41" s="2074"/>
      <c r="D41" s="2075"/>
      <c r="E41" s="1212">
        <f>E39*0.25</f>
        <v>0</v>
      </c>
      <c r="F41" s="1212">
        <f>F39*0.15</f>
        <v>0</v>
      </c>
      <c r="G41" s="1213">
        <f>G39*0.08</f>
        <v>0</v>
      </c>
      <c r="J41" s="1129"/>
    </row>
    <row r="42" spans="1:10" s="1136" customFormat="1" ht="20.25" customHeight="1">
      <c r="A42" s="1129"/>
      <c r="B42" s="2078" t="s">
        <v>819</v>
      </c>
      <c r="C42" s="2079"/>
      <c r="D42" s="2080"/>
      <c r="E42" s="1214">
        <f>'Avstemming mva total'!G23</f>
        <v>0</v>
      </c>
      <c r="F42" s="1214">
        <f>'Avstemming mva total'!G24</f>
        <v>0</v>
      </c>
      <c r="G42" s="1215">
        <f>'Avstemming mva total'!G25</f>
        <v>0</v>
      </c>
      <c r="J42" s="1129"/>
    </row>
    <row r="43" spans="1:10" s="1136" customFormat="1" ht="20.25" customHeight="1">
      <c r="A43" s="1129"/>
      <c r="B43" s="2081" t="s">
        <v>1160</v>
      </c>
      <c r="C43" s="2082"/>
      <c r="D43" s="2083"/>
      <c r="E43" s="1216">
        <f>E41-E42</f>
        <v>0</v>
      </c>
      <c r="F43" s="1216">
        <f>F41-F42</f>
        <v>0</v>
      </c>
      <c r="G43" s="1217">
        <f>G41-G42</f>
        <v>0</v>
      </c>
      <c r="J43" s="1129"/>
    </row>
    <row r="44" spans="1:10" s="1136" customFormat="1" ht="20.25" customHeight="1">
      <c r="A44" s="1129"/>
      <c r="B44" s="1153"/>
      <c r="C44" s="1153"/>
      <c r="D44" s="1154"/>
      <c r="E44" s="1155"/>
      <c r="F44" s="1155"/>
      <c r="G44" s="1155"/>
      <c r="H44" s="1155"/>
      <c r="I44" s="1155"/>
      <c r="J44" s="1129"/>
    </row>
    <row r="45" spans="1:10" ht="15.75" customHeight="1">
      <c r="A45" s="1100"/>
      <c r="B45" s="1218" t="s">
        <v>820</v>
      </c>
      <c r="C45" s="1219"/>
      <c r="D45" s="1220"/>
      <c r="E45" s="1220"/>
      <c r="F45" s="1220"/>
      <c r="G45" s="1220"/>
      <c r="H45" s="1220"/>
      <c r="I45" s="1221"/>
      <c r="J45" s="1100"/>
    </row>
    <row r="46" spans="1:10" ht="15.75" customHeight="1">
      <c r="A46" s="1100"/>
      <c r="B46" s="2084"/>
      <c r="C46" s="2085"/>
      <c r="D46" s="2085"/>
      <c r="E46" s="2085"/>
      <c r="F46" s="2085"/>
      <c r="G46" s="2085"/>
      <c r="H46" s="2085"/>
      <c r="I46" s="2086"/>
      <c r="J46" s="1100"/>
    </row>
    <row r="47" spans="1:10" ht="15.75" customHeight="1">
      <c r="A47" s="1100"/>
      <c r="B47" s="2087"/>
      <c r="C47" s="2088"/>
      <c r="D47" s="2088"/>
      <c r="E47" s="2088"/>
      <c r="F47" s="2088"/>
      <c r="G47" s="2088"/>
      <c r="H47" s="2088"/>
      <c r="I47" s="2089"/>
      <c r="J47" s="1100"/>
    </row>
    <row r="48" spans="1:10" ht="15.75" customHeight="1">
      <c r="A48" s="1100"/>
      <c r="B48" s="2090"/>
      <c r="C48" s="2091"/>
      <c r="D48" s="2091"/>
      <c r="E48" s="2091"/>
      <c r="F48" s="2091"/>
      <c r="G48" s="2091"/>
      <c r="H48" s="2091"/>
      <c r="I48" s="2092"/>
      <c r="J48" s="1100"/>
    </row>
    <row r="49" spans="1:10" ht="15.75" customHeight="1">
      <c r="A49" s="1100"/>
      <c r="B49" s="1100"/>
      <c r="C49" s="1100"/>
      <c r="D49" s="1100"/>
      <c r="E49" s="1100"/>
      <c r="F49" s="1100"/>
      <c r="G49" s="1100"/>
      <c r="H49" s="1100"/>
      <c r="I49" s="1100"/>
      <c r="J49" s="1100"/>
    </row>
    <row r="50" ht="15.75" customHeight="1"/>
    <row r="51" ht="15.75" customHeight="1"/>
    <row r="52" ht="15.75" customHeight="1"/>
    <row r="53" ht="15.75" customHeight="1"/>
    <row r="54" ht="15.75" customHeight="1"/>
    <row r="55" ht="15.75" customHeight="1"/>
    <row r="56" ht="15.75" customHeight="1"/>
    <row r="57" ht="15.75" customHeight="1"/>
    <row r="58" ht="15.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3.5" customHeight="1"/>
    <row r="83" ht="13.5" customHeight="1"/>
    <row r="84" spans="1:10" ht="13.5" customHeight="1">
      <c r="A84" s="1160"/>
      <c r="B84" s="1160"/>
      <c r="C84" s="1160"/>
      <c r="D84" s="1160"/>
      <c r="J84" s="1160"/>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mergeCells count="12">
    <mergeCell ref="B46:I48"/>
    <mergeCell ref="H3:I3"/>
    <mergeCell ref="H4:I4"/>
    <mergeCell ref="H5:I5"/>
    <mergeCell ref="B6:I6"/>
    <mergeCell ref="B8:I8"/>
    <mergeCell ref="B41:D41"/>
    <mergeCell ref="B39:C39"/>
    <mergeCell ref="B2:E3"/>
    <mergeCell ref="H2:I2"/>
    <mergeCell ref="B42:D42"/>
    <mergeCell ref="B43:D43"/>
  </mergeCells>
  <printOptions/>
  <pageMargins left="0.25" right="0.25" top="0.75" bottom="0.75" header="0.3" footer="0.3"/>
  <pageSetup fitToHeight="1" fitToWidth="1"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zoomScalePageLayoutView="0" workbookViewId="0" topLeftCell="A1">
      <selection activeCell="F18" sqref="F18"/>
    </sheetView>
  </sheetViews>
  <sheetFormatPr defaultColWidth="9.140625" defaultRowHeight="15.75" customHeight="1"/>
  <cols>
    <col min="1" max="1" width="2.28125" style="23" customWidth="1"/>
    <col min="2" max="2" width="7.28125" style="23" customWidth="1"/>
    <col min="3" max="3" width="24.28125" style="23" customWidth="1"/>
    <col min="4" max="4" width="19.7109375" style="23" customWidth="1"/>
    <col min="5" max="5" width="17.57421875" style="47" customWidth="1"/>
    <col min="6" max="6" width="19.421875" style="23" customWidth="1"/>
    <col min="7" max="7" width="10.140625" style="23" customWidth="1"/>
    <col min="8" max="16384" width="9.140625" style="23" customWidth="1"/>
  </cols>
  <sheetData>
    <row r="1" spans="1:7" ht="15.75" customHeight="1">
      <c r="A1" s="90"/>
      <c r="B1" s="90"/>
      <c r="C1" s="90"/>
      <c r="D1" s="90"/>
      <c r="E1" s="551"/>
      <c r="F1" s="552"/>
      <c r="G1" s="90"/>
    </row>
    <row r="2" spans="1:7" ht="17.25" customHeight="1">
      <c r="A2" s="90"/>
      <c r="B2" s="1491" t="s">
        <v>171</v>
      </c>
      <c r="C2" s="1491"/>
      <c r="D2" s="1491"/>
      <c r="E2" s="553" t="s">
        <v>287</v>
      </c>
      <c r="F2" s="554"/>
      <c r="G2" s="90"/>
    </row>
    <row r="3" spans="1:7" ht="18" customHeight="1">
      <c r="A3" s="90"/>
      <c r="B3" s="1491"/>
      <c r="C3" s="1491"/>
      <c r="D3" s="1491"/>
      <c r="E3" s="555" t="s">
        <v>130</v>
      </c>
      <c r="F3" s="85"/>
      <c r="G3" s="90"/>
    </row>
    <row r="4" spans="1:7" ht="13.5" customHeight="1">
      <c r="A4" s="90"/>
      <c r="B4" s="1472" t="s">
        <v>620</v>
      </c>
      <c r="C4" s="1472"/>
      <c r="D4" s="1472"/>
      <c r="E4" s="555" t="s">
        <v>289</v>
      </c>
      <c r="F4" s="556">
        <v>2</v>
      </c>
      <c r="G4" s="90"/>
    </row>
    <row r="5" spans="1:7" ht="16.5" customHeight="1">
      <c r="A5" s="90"/>
      <c r="B5" s="1472"/>
      <c r="C5" s="1472"/>
      <c r="D5" s="1472"/>
      <c r="E5" s="229" t="s">
        <v>917</v>
      </c>
      <c r="F5" s="123">
        <f ca="1">TODAY()</f>
        <v>42394</v>
      </c>
      <c r="G5" s="90"/>
    </row>
    <row r="6" spans="1:7" ht="16.5" customHeight="1">
      <c r="A6" s="90"/>
      <c r="B6" s="344"/>
      <c r="C6" s="344"/>
      <c r="D6" s="344"/>
      <c r="E6" s="89"/>
      <c r="F6" s="557"/>
      <c r="G6" s="90"/>
    </row>
    <row r="7" spans="1:7" ht="16.5" customHeight="1">
      <c r="A7" s="90"/>
      <c r="B7" s="558" t="s">
        <v>483</v>
      </c>
      <c r="C7" s="559"/>
      <c r="D7" s="559"/>
      <c r="E7" s="559"/>
      <c r="F7" s="560"/>
      <c r="G7" s="90"/>
    </row>
    <row r="8" spans="1:7" ht="15.75" customHeight="1">
      <c r="A8" s="90"/>
      <c r="B8" s="561" t="s">
        <v>484</v>
      </c>
      <c r="C8" s="561"/>
      <c r="D8" s="561"/>
      <c r="E8" s="561"/>
      <c r="F8" s="562"/>
      <c r="G8" s="326"/>
    </row>
    <row r="9" spans="1:9" ht="15.75" customHeight="1">
      <c r="A9" s="90"/>
      <c r="B9" s="90"/>
      <c r="C9" s="90"/>
      <c r="D9" s="90"/>
      <c r="E9" s="90"/>
      <c r="F9" s="430"/>
      <c r="G9" s="89"/>
      <c r="H9" s="24"/>
      <c r="I9" s="24"/>
    </row>
    <row r="10" spans="2:9" ht="15.75" customHeight="1">
      <c r="B10" s="1481" t="s">
        <v>601</v>
      </c>
      <c r="C10" s="1503"/>
      <c r="D10" s="1503"/>
      <c r="E10" s="1503"/>
      <c r="F10" s="1503"/>
      <c r="G10" s="1504"/>
      <c r="H10" s="24"/>
      <c r="I10" s="24"/>
    </row>
    <row r="11" spans="2:9" ht="15.75" customHeight="1">
      <c r="B11" s="118"/>
      <c r="C11" s="118" t="s">
        <v>485</v>
      </c>
      <c r="D11" s="118"/>
      <c r="E11" s="118"/>
      <c r="F11" s="272"/>
      <c r="G11" s="118"/>
      <c r="H11" s="24"/>
      <c r="I11" s="24"/>
    </row>
    <row r="12" spans="2:9" ht="15.75" customHeight="1">
      <c r="B12" s="89"/>
      <c r="C12" s="89" t="s">
        <v>486</v>
      </c>
      <c r="D12" s="106"/>
      <c r="E12" s="89"/>
      <c r="F12" s="564"/>
      <c r="G12" s="89"/>
      <c r="H12" s="24"/>
      <c r="I12" s="24"/>
    </row>
    <row r="13" spans="2:7" ht="15.75" customHeight="1">
      <c r="B13" s="89"/>
      <c r="C13" s="89"/>
      <c r="D13" s="89"/>
      <c r="E13" s="89"/>
      <c r="F13" s="1507">
        <f>IF(F12=0,F11,F11*F12)</f>
        <v>0</v>
      </c>
      <c r="G13" s="89"/>
    </row>
    <row r="14" spans="2:7" ht="15.75" customHeight="1">
      <c r="B14" s="89"/>
      <c r="C14" s="89" t="s">
        <v>487</v>
      </c>
      <c r="D14" s="89"/>
      <c r="E14" s="106" t="s">
        <v>488</v>
      </c>
      <c r="F14" s="1508" t="e">
        <f>IF(E14=0,D14,E14*D14)</f>
        <v>#VALUE!</v>
      </c>
      <c r="G14" s="89"/>
    </row>
    <row r="15" spans="2:7" ht="15.75" customHeight="1">
      <c r="B15" s="89"/>
      <c r="C15" s="89"/>
      <c r="D15" s="89"/>
      <c r="E15" s="89"/>
      <c r="F15" s="563"/>
      <c r="G15" s="89"/>
    </row>
    <row r="16" spans="2:7" ht="15.75" customHeight="1">
      <c r="B16" s="1481" t="s">
        <v>1017</v>
      </c>
      <c r="C16" s="1503"/>
      <c r="D16" s="1503"/>
      <c r="E16" s="1503"/>
      <c r="F16" s="1503"/>
      <c r="G16" s="1504"/>
    </row>
    <row r="17" spans="2:7" ht="15.75" customHeight="1">
      <c r="B17" s="89"/>
      <c r="C17" s="89" t="s">
        <v>489</v>
      </c>
      <c r="D17" s="89"/>
      <c r="E17" s="89"/>
      <c r="F17" s="1032"/>
      <c r="G17" s="89"/>
    </row>
    <row r="18" spans="2:7" ht="15.75" customHeight="1">
      <c r="B18" s="89"/>
      <c r="C18" s="89" t="s">
        <v>490</v>
      </c>
      <c r="D18" s="89"/>
      <c r="E18" s="106" t="s">
        <v>491</v>
      </c>
      <c r="F18" s="565"/>
      <c r="G18" s="89"/>
    </row>
    <row r="19" spans="2:7" ht="15.75" customHeight="1">
      <c r="B19" s="89"/>
      <c r="C19" s="89"/>
      <c r="D19" s="89"/>
      <c r="E19" s="89"/>
      <c r="F19" s="563"/>
      <c r="G19" s="89"/>
    </row>
    <row r="20" spans="2:7" ht="15.75" customHeight="1">
      <c r="B20" s="1481" t="s">
        <v>1018</v>
      </c>
      <c r="C20" s="1503"/>
      <c r="D20" s="1503"/>
      <c r="E20" s="1503"/>
      <c r="F20" s="1503"/>
      <c r="G20" s="1504"/>
    </row>
    <row r="21" spans="2:7" ht="15.75" customHeight="1">
      <c r="B21" s="89"/>
      <c r="C21" s="89" t="s">
        <v>492</v>
      </c>
      <c r="D21" s="89"/>
      <c r="E21" s="106" t="s">
        <v>493</v>
      </c>
      <c r="F21" s="429"/>
      <c r="G21" s="89"/>
    </row>
    <row r="22" spans="2:7" ht="15.75" customHeight="1">
      <c r="B22" s="89"/>
      <c r="C22" s="89"/>
      <c r="D22" s="89"/>
      <c r="E22" s="89"/>
      <c r="F22" s="1505">
        <f>+F13*F18/360*F21</f>
        <v>0</v>
      </c>
      <c r="G22" s="89"/>
    </row>
    <row r="23" spans="2:7" ht="15.75" customHeight="1" thickBot="1">
      <c r="B23" s="89"/>
      <c r="C23" s="89" t="s">
        <v>494</v>
      </c>
      <c r="D23" s="89"/>
      <c r="E23" s="89"/>
      <c r="F23" s="1506"/>
      <c r="G23" s="89"/>
    </row>
    <row r="24" ht="15.75" customHeight="1" thickTop="1">
      <c r="E24" s="23"/>
    </row>
  </sheetData>
  <sheetProtection/>
  <mergeCells count="7">
    <mergeCell ref="B16:G16"/>
    <mergeCell ref="B20:G20"/>
    <mergeCell ref="F22:F23"/>
    <mergeCell ref="B2:D3"/>
    <mergeCell ref="B4:D5"/>
    <mergeCell ref="B10:G10"/>
    <mergeCell ref="F13:F14"/>
  </mergeCells>
  <printOptions/>
  <pageMargins left="0.75" right="0.75" top="1" bottom="1" header="0.5" footer="0.5"/>
  <pageSetup fitToHeight="1" fitToWidth="1" horizontalDpi="600" verticalDpi="600" orientation="landscape" paperSize="9" r:id="rId1"/>
</worksheet>
</file>

<file path=xl/worksheets/sheet90.xml><?xml version="1.0" encoding="utf-8"?>
<worksheet xmlns="http://schemas.openxmlformats.org/spreadsheetml/2006/main" xmlns:r="http://schemas.openxmlformats.org/officeDocument/2006/relationships">
  <sheetPr>
    <pageSetUpPr fitToPage="1"/>
  </sheetPr>
  <dimension ref="A1:J84"/>
  <sheetViews>
    <sheetView showGridLines="0" zoomScalePageLayoutView="0" workbookViewId="0" topLeftCell="A1">
      <selection activeCell="B10" sqref="B10"/>
    </sheetView>
  </sheetViews>
  <sheetFormatPr defaultColWidth="10.28125" defaultRowHeight="12.75"/>
  <cols>
    <col min="1" max="1" width="2.28125" style="1101" customWidth="1"/>
    <col min="2" max="2" width="8.7109375" style="1101" customWidth="1"/>
    <col min="3" max="3" width="24.28125" style="1101" customWidth="1"/>
    <col min="4" max="9" width="14.421875" style="1101" customWidth="1"/>
    <col min="10" max="10" width="2.28125" style="1101" customWidth="1"/>
    <col min="11" max="16384" width="10.28125" style="1101" customWidth="1"/>
  </cols>
  <sheetData>
    <row r="1" spans="1:10" ht="15.75" customHeight="1">
      <c r="A1" s="1100"/>
      <c r="B1" s="1100"/>
      <c r="C1" s="1100"/>
      <c r="D1" s="1100"/>
      <c r="E1" s="1100"/>
      <c r="F1" s="1100"/>
      <c r="G1" s="1100"/>
      <c r="H1" s="1100"/>
      <c r="I1" s="1100"/>
      <c r="J1" s="1100"/>
    </row>
    <row r="2" spans="1:10" ht="16.5" customHeight="1">
      <c r="A2" s="1100"/>
      <c r="B2" s="2077" t="s">
        <v>1163</v>
      </c>
      <c r="C2" s="2061"/>
      <c r="D2" s="2061"/>
      <c r="E2" s="2061"/>
      <c r="G2" s="1102" t="s">
        <v>1095</v>
      </c>
      <c r="H2" s="2069">
        <f>IF('Avstemming mva total'!$M$3="","",'Avstemming mva total'!$M$3)</f>
      </c>
      <c r="I2" s="2070"/>
      <c r="J2" s="1100"/>
    </row>
    <row r="3" spans="1:10" ht="16.5" customHeight="1">
      <c r="A3" s="1100"/>
      <c r="B3" s="2061"/>
      <c r="C3" s="2061"/>
      <c r="D3" s="2061"/>
      <c r="E3" s="2061"/>
      <c r="G3" s="1103" t="s">
        <v>130</v>
      </c>
      <c r="H3" s="2047">
        <f>IF('Avstemming mva total'!$M$4="","",'Avstemming mva total'!$M$4)</f>
      </c>
      <c r="I3" s="2048"/>
      <c r="J3" s="1100"/>
    </row>
    <row r="4" spans="1:10" ht="16.5" customHeight="1">
      <c r="A4" s="1100"/>
      <c r="B4" s="1100"/>
      <c r="C4" s="1100"/>
      <c r="D4" s="1100"/>
      <c r="E4" s="1100"/>
      <c r="G4" s="1103" t="s">
        <v>289</v>
      </c>
      <c r="H4" s="2093">
        <v>6</v>
      </c>
      <c r="I4" s="2048"/>
      <c r="J4" s="1100"/>
    </row>
    <row r="5" spans="1:10" ht="16.5" customHeight="1">
      <c r="A5" s="1100"/>
      <c r="B5" s="1153"/>
      <c r="C5" s="1153"/>
      <c r="D5" s="1153"/>
      <c r="E5" s="1153"/>
      <c r="F5" s="1182"/>
      <c r="G5" s="1104" t="s">
        <v>917</v>
      </c>
      <c r="H5" s="2094">
        <f ca="1">TODAY()</f>
        <v>42394</v>
      </c>
      <c r="I5" s="2095"/>
      <c r="J5" s="1100"/>
    </row>
    <row r="6" spans="1:10" ht="27.75" customHeight="1">
      <c r="A6" s="1100"/>
      <c r="B6" s="2096" t="s">
        <v>1154</v>
      </c>
      <c r="C6" s="2096"/>
      <c r="D6" s="2096"/>
      <c r="E6" s="2096"/>
      <c r="F6" s="2096"/>
      <c r="G6" s="2096"/>
      <c r="H6" s="2096"/>
      <c r="I6" s="2096"/>
      <c r="J6" s="1100"/>
    </row>
    <row r="7" spans="1:10" ht="19.5" customHeight="1">
      <c r="A7" s="1100"/>
      <c r="B7" s="1153"/>
      <c r="C7" s="1153"/>
      <c r="D7" s="1153"/>
      <c r="E7" s="1153"/>
      <c r="F7" s="1153"/>
      <c r="G7" s="1153"/>
      <c r="H7" s="1153"/>
      <c r="I7" s="1183"/>
      <c r="J7" s="1100"/>
    </row>
    <row r="8" spans="1:10" ht="15">
      <c r="A8" s="1100"/>
      <c r="B8" s="2097" t="s">
        <v>817</v>
      </c>
      <c r="C8" s="2098"/>
      <c r="D8" s="2098"/>
      <c r="E8" s="2098"/>
      <c r="F8" s="2098"/>
      <c r="G8" s="2098"/>
      <c r="H8" s="2098"/>
      <c r="I8" s="2099"/>
      <c r="J8" s="1100"/>
    </row>
    <row r="9" spans="1:10" ht="33" customHeight="1">
      <c r="A9" s="1100"/>
      <c r="B9" s="1184" t="s">
        <v>343</v>
      </c>
      <c r="C9" s="1184" t="s">
        <v>344</v>
      </c>
      <c r="D9" s="1185" t="s">
        <v>893</v>
      </c>
      <c r="E9" s="1186" t="s">
        <v>1155</v>
      </c>
      <c r="F9" s="1186" t="s">
        <v>1156</v>
      </c>
      <c r="G9" s="1186" t="s">
        <v>1157</v>
      </c>
      <c r="H9" s="1186" t="s">
        <v>1158</v>
      </c>
      <c r="I9" s="1186" t="s">
        <v>1159</v>
      </c>
      <c r="J9" s="1100"/>
    </row>
    <row r="10" spans="1:10" ht="20.25" customHeight="1">
      <c r="A10" s="1100"/>
      <c r="B10" s="1187"/>
      <c r="C10" s="1188"/>
      <c r="D10" s="1189"/>
      <c r="E10" s="1189"/>
      <c r="F10" s="1189"/>
      <c r="G10" s="1189"/>
      <c r="H10" s="1190"/>
      <c r="I10" s="1191">
        <f>IF(D10="","",D10-E10-F10-G10-H10)</f>
      </c>
      <c r="J10" s="1100"/>
    </row>
    <row r="11" spans="1:10" ht="20.25" customHeight="1">
      <c r="A11" s="1100"/>
      <c r="B11" s="1192"/>
      <c r="C11" s="1193"/>
      <c r="D11" s="1194"/>
      <c r="E11" s="1194"/>
      <c r="F11" s="1194"/>
      <c r="G11" s="1194"/>
      <c r="H11" s="1195"/>
      <c r="I11" s="1191">
        <f aca="true" t="shared" si="0" ref="I11:I38">IF(D11="","",D11-E11-F11-G11-H11)</f>
      </c>
      <c r="J11" s="1100"/>
    </row>
    <row r="12" spans="1:10" ht="20.25" customHeight="1">
      <c r="A12" s="1100"/>
      <c r="B12" s="1192"/>
      <c r="C12" s="1193"/>
      <c r="D12" s="1194"/>
      <c r="E12" s="1194"/>
      <c r="F12" s="1194"/>
      <c r="G12" s="1194"/>
      <c r="H12" s="1195"/>
      <c r="I12" s="1191">
        <f t="shared" si="0"/>
      </c>
      <c r="J12" s="1100"/>
    </row>
    <row r="13" spans="1:10" ht="20.25" customHeight="1">
      <c r="A13" s="1100"/>
      <c r="B13" s="1192"/>
      <c r="C13" s="1193"/>
      <c r="D13" s="1194"/>
      <c r="E13" s="1194"/>
      <c r="F13" s="1194"/>
      <c r="G13" s="1194"/>
      <c r="H13" s="1195"/>
      <c r="I13" s="1191">
        <f t="shared" si="0"/>
      </c>
      <c r="J13" s="1100"/>
    </row>
    <row r="14" spans="1:10" ht="20.25" customHeight="1">
      <c r="A14" s="1100"/>
      <c r="B14" s="1192"/>
      <c r="C14" s="1193"/>
      <c r="D14" s="1194"/>
      <c r="E14" s="1194"/>
      <c r="F14" s="1194"/>
      <c r="G14" s="1194"/>
      <c r="H14" s="1195"/>
      <c r="I14" s="1191">
        <f t="shared" si="0"/>
      </c>
      <c r="J14" s="1100"/>
    </row>
    <row r="15" spans="1:10" ht="20.25" customHeight="1">
      <c r="A15" s="1100"/>
      <c r="B15" s="1192"/>
      <c r="C15" s="1193"/>
      <c r="D15" s="1194"/>
      <c r="E15" s="1194"/>
      <c r="F15" s="1194"/>
      <c r="G15" s="1194"/>
      <c r="H15" s="1195"/>
      <c r="I15" s="1191">
        <f t="shared" si="0"/>
      </c>
      <c r="J15" s="1100"/>
    </row>
    <row r="16" spans="1:10" ht="20.25" customHeight="1">
      <c r="A16" s="1100"/>
      <c r="B16" s="1192"/>
      <c r="C16" s="1193"/>
      <c r="D16" s="1194"/>
      <c r="E16" s="1194"/>
      <c r="F16" s="1194"/>
      <c r="G16" s="1194"/>
      <c r="H16" s="1195"/>
      <c r="I16" s="1191">
        <f t="shared" si="0"/>
      </c>
      <c r="J16" s="1100"/>
    </row>
    <row r="17" spans="1:10" ht="20.25" customHeight="1">
      <c r="A17" s="1100"/>
      <c r="B17" s="1192"/>
      <c r="C17" s="1193"/>
      <c r="D17" s="1194"/>
      <c r="E17" s="1194"/>
      <c r="F17" s="1194"/>
      <c r="G17" s="1194"/>
      <c r="H17" s="1195"/>
      <c r="I17" s="1191">
        <f t="shared" si="0"/>
      </c>
      <c r="J17" s="1100"/>
    </row>
    <row r="18" spans="1:10" ht="20.25" customHeight="1">
      <c r="A18" s="1100"/>
      <c r="B18" s="1192"/>
      <c r="C18" s="1193"/>
      <c r="D18" s="1194"/>
      <c r="E18" s="1194"/>
      <c r="F18" s="1194"/>
      <c r="G18" s="1194"/>
      <c r="H18" s="1195"/>
      <c r="I18" s="1191">
        <f t="shared" si="0"/>
      </c>
      <c r="J18" s="1100"/>
    </row>
    <row r="19" spans="1:10" ht="20.25" customHeight="1">
      <c r="A19" s="1100"/>
      <c r="B19" s="1192"/>
      <c r="C19" s="1193"/>
      <c r="D19" s="1194"/>
      <c r="E19" s="1194"/>
      <c r="F19" s="1194"/>
      <c r="G19" s="1194"/>
      <c r="H19" s="1195"/>
      <c r="I19" s="1191">
        <f t="shared" si="0"/>
      </c>
      <c r="J19" s="1100"/>
    </row>
    <row r="20" spans="1:10" ht="20.25" customHeight="1">
      <c r="A20" s="1100"/>
      <c r="B20" s="1192"/>
      <c r="C20" s="1193"/>
      <c r="D20" s="1194"/>
      <c r="E20" s="1194"/>
      <c r="F20" s="1194"/>
      <c r="G20" s="1194"/>
      <c r="H20" s="1195"/>
      <c r="I20" s="1191">
        <f t="shared" si="0"/>
      </c>
      <c r="J20" s="1100"/>
    </row>
    <row r="21" spans="1:10" ht="20.25" customHeight="1">
      <c r="A21" s="1100"/>
      <c r="B21" s="1192"/>
      <c r="C21" s="1193"/>
      <c r="D21" s="1194"/>
      <c r="E21" s="1194"/>
      <c r="F21" s="1194"/>
      <c r="G21" s="1194"/>
      <c r="H21" s="1195"/>
      <c r="I21" s="1191">
        <f t="shared" si="0"/>
      </c>
      <c r="J21" s="1100"/>
    </row>
    <row r="22" spans="1:10" ht="20.25" customHeight="1">
      <c r="A22" s="1100"/>
      <c r="B22" s="1192"/>
      <c r="C22" s="1193"/>
      <c r="D22" s="1194"/>
      <c r="E22" s="1194"/>
      <c r="F22" s="1194"/>
      <c r="G22" s="1194"/>
      <c r="H22" s="1195"/>
      <c r="I22" s="1191">
        <f t="shared" si="0"/>
      </c>
      <c r="J22" s="1100"/>
    </row>
    <row r="23" spans="1:10" ht="20.25" customHeight="1">
      <c r="A23" s="1100"/>
      <c r="B23" s="1192"/>
      <c r="C23" s="1193"/>
      <c r="D23" s="1194"/>
      <c r="E23" s="1194"/>
      <c r="F23" s="1194"/>
      <c r="G23" s="1194"/>
      <c r="H23" s="1195"/>
      <c r="I23" s="1191">
        <f t="shared" si="0"/>
      </c>
      <c r="J23" s="1100"/>
    </row>
    <row r="24" spans="1:10" ht="20.25" customHeight="1">
      <c r="A24" s="1100"/>
      <c r="B24" s="1192"/>
      <c r="C24" s="1193"/>
      <c r="D24" s="1194"/>
      <c r="E24" s="1194"/>
      <c r="F24" s="1194"/>
      <c r="G24" s="1194"/>
      <c r="H24" s="1195"/>
      <c r="I24" s="1191">
        <f t="shared" si="0"/>
      </c>
      <c r="J24" s="1100"/>
    </row>
    <row r="25" spans="1:10" ht="20.25" customHeight="1">
      <c r="A25" s="1100"/>
      <c r="B25" s="1192"/>
      <c r="C25" s="1193"/>
      <c r="D25" s="1194"/>
      <c r="E25" s="1194"/>
      <c r="F25" s="1194"/>
      <c r="G25" s="1194"/>
      <c r="H25" s="1195"/>
      <c r="I25" s="1191">
        <f t="shared" si="0"/>
      </c>
      <c r="J25" s="1100"/>
    </row>
    <row r="26" spans="1:10" ht="20.25" customHeight="1">
      <c r="A26" s="1100"/>
      <c r="B26" s="1192"/>
      <c r="C26" s="1193"/>
      <c r="D26" s="1194"/>
      <c r="E26" s="1196"/>
      <c r="F26" s="1196"/>
      <c r="G26" s="1196"/>
      <c r="H26" s="1197"/>
      <c r="I26" s="1191">
        <f t="shared" si="0"/>
      </c>
      <c r="J26" s="1100"/>
    </row>
    <row r="27" spans="1:10" ht="20.25" customHeight="1">
      <c r="A27" s="1100"/>
      <c r="B27" s="1192"/>
      <c r="C27" s="1193"/>
      <c r="D27" s="1194"/>
      <c r="E27" s="1196"/>
      <c r="F27" s="1196"/>
      <c r="G27" s="1196"/>
      <c r="H27" s="1197"/>
      <c r="I27" s="1191">
        <f t="shared" si="0"/>
      </c>
      <c r="J27" s="1100"/>
    </row>
    <row r="28" spans="1:10" ht="20.25" customHeight="1">
      <c r="A28" s="1100"/>
      <c r="B28" s="1192"/>
      <c r="C28" s="1193"/>
      <c r="D28" s="1194"/>
      <c r="E28" s="1196"/>
      <c r="F28" s="1196"/>
      <c r="G28" s="1196"/>
      <c r="H28" s="1197"/>
      <c r="I28" s="1191">
        <f t="shared" si="0"/>
      </c>
      <c r="J28" s="1100"/>
    </row>
    <row r="29" spans="1:10" ht="20.25" customHeight="1">
      <c r="A29" s="1100"/>
      <c r="B29" s="1192"/>
      <c r="C29" s="1193"/>
      <c r="D29" s="1194"/>
      <c r="E29" s="1196"/>
      <c r="F29" s="1196"/>
      <c r="G29" s="1196"/>
      <c r="H29" s="1197"/>
      <c r="I29" s="1191">
        <f t="shared" si="0"/>
      </c>
      <c r="J29" s="1100"/>
    </row>
    <row r="30" spans="1:10" ht="20.25" customHeight="1">
      <c r="A30" s="1100"/>
      <c r="B30" s="1198"/>
      <c r="C30" s="1199"/>
      <c r="D30" s="1194"/>
      <c r="E30" s="1200"/>
      <c r="F30" s="1200"/>
      <c r="G30" s="1200"/>
      <c r="H30" s="1201"/>
      <c r="I30" s="1191">
        <f t="shared" si="0"/>
      </c>
      <c r="J30" s="1100"/>
    </row>
    <row r="31" spans="1:10" ht="20.25" customHeight="1">
      <c r="A31" s="1100"/>
      <c r="B31" s="1198"/>
      <c r="C31" s="1199"/>
      <c r="D31" s="1194"/>
      <c r="E31" s="1200"/>
      <c r="F31" s="1200"/>
      <c r="G31" s="1200"/>
      <c r="H31" s="1201"/>
      <c r="I31" s="1191">
        <f t="shared" si="0"/>
      </c>
      <c r="J31" s="1100"/>
    </row>
    <row r="32" spans="1:10" ht="20.25" customHeight="1">
      <c r="A32" s="1100"/>
      <c r="B32" s="1192"/>
      <c r="C32" s="1193"/>
      <c r="D32" s="1194"/>
      <c r="E32" s="1196"/>
      <c r="F32" s="1196"/>
      <c r="G32" s="1196"/>
      <c r="H32" s="1197"/>
      <c r="I32" s="1191">
        <f t="shared" si="0"/>
      </c>
      <c r="J32" s="1100"/>
    </row>
    <row r="33" spans="1:10" ht="20.25" customHeight="1">
      <c r="A33" s="1100"/>
      <c r="B33" s="1192"/>
      <c r="C33" s="1193"/>
      <c r="D33" s="1194"/>
      <c r="E33" s="1196"/>
      <c r="F33" s="1196"/>
      <c r="G33" s="1196"/>
      <c r="H33" s="1197"/>
      <c r="I33" s="1191">
        <f t="shared" si="0"/>
      </c>
      <c r="J33" s="1100"/>
    </row>
    <row r="34" spans="1:10" ht="20.25" customHeight="1">
      <c r="A34" s="1100"/>
      <c r="B34" s="1192"/>
      <c r="C34" s="1193"/>
      <c r="D34" s="1194"/>
      <c r="E34" s="1196"/>
      <c r="F34" s="1196"/>
      <c r="G34" s="1196"/>
      <c r="H34" s="1197"/>
      <c r="I34" s="1191">
        <f t="shared" si="0"/>
      </c>
      <c r="J34" s="1100"/>
    </row>
    <row r="35" spans="1:10" ht="20.25" customHeight="1">
      <c r="A35" s="1100"/>
      <c r="B35" s="1192"/>
      <c r="C35" s="1193"/>
      <c r="D35" s="1194"/>
      <c r="E35" s="1196"/>
      <c r="F35" s="1196"/>
      <c r="G35" s="1196"/>
      <c r="H35" s="1197"/>
      <c r="I35" s="1191">
        <f t="shared" si="0"/>
      </c>
      <c r="J35" s="1100"/>
    </row>
    <row r="36" spans="1:10" ht="20.25" customHeight="1">
      <c r="A36" s="1100"/>
      <c r="B36" s="1192"/>
      <c r="C36" s="1193"/>
      <c r="D36" s="1194"/>
      <c r="E36" s="1194"/>
      <c r="F36" s="1194"/>
      <c r="G36" s="1194"/>
      <c r="H36" s="1195"/>
      <c r="I36" s="1191">
        <f t="shared" si="0"/>
      </c>
      <c r="J36" s="1100"/>
    </row>
    <row r="37" spans="1:10" ht="20.25" customHeight="1">
      <c r="A37" s="1100"/>
      <c r="B37" s="1192"/>
      <c r="C37" s="1193"/>
      <c r="D37" s="1194"/>
      <c r="E37" s="1196"/>
      <c r="F37" s="1196"/>
      <c r="G37" s="1196"/>
      <c r="H37" s="1197"/>
      <c r="I37" s="1191">
        <f t="shared" si="0"/>
      </c>
      <c r="J37" s="1100"/>
    </row>
    <row r="38" spans="1:10" ht="20.25" customHeight="1">
      <c r="A38" s="1100"/>
      <c r="B38" s="1202"/>
      <c r="C38" s="1203"/>
      <c r="D38" s="1204"/>
      <c r="E38" s="1205"/>
      <c r="F38" s="1205"/>
      <c r="G38" s="1205"/>
      <c r="H38" s="1206"/>
      <c r="I38" s="1191">
        <f t="shared" si="0"/>
      </c>
      <c r="J38" s="1100"/>
    </row>
    <row r="39" spans="1:10" s="1136" customFormat="1" ht="20.25" customHeight="1">
      <c r="A39" s="1129"/>
      <c r="B39" s="2018" t="s">
        <v>511</v>
      </c>
      <c r="C39" s="2076"/>
      <c r="D39" s="1207">
        <f>SUM(D10:D38)</f>
        <v>0</v>
      </c>
      <c r="E39" s="1207">
        <f>SUM(E10:E38)</f>
        <v>0</v>
      </c>
      <c r="F39" s="1207">
        <f>SUM(F10:F38)</f>
        <v>0</v>
      </c>
      <c r="G39" s="1207">
        <f>SUM(G10:G38)</f>
        <v>0</v>
      </c>
      <c r="H39" s="1207">
        <f>SUM(H10:H38)</f>
        <v>0</v>
      </c>
      <c r="I39" s="1208">
        <f>D39-E39-F39-G39-H39</f>
        <v>0</v>
      </c>
      <c r="J39" s="1129"/>
    </row>
    <row r="40" spans="1:10" s="1136" customFormat="1" ht="20.25" customHeight="1">
      <c r="A40" s="1129"/>
      <c r="B40" s="1209"/>
      <c r="C40" s="1209"/>
      <c r="D40" s="1209"/>
      <c r="E40" s="1210"/>
      <c r="F40" s="1210"/>
      <c r="G40" s="1210"/>
      <c r="H40" s="1210"/>
      <c r="I40" s="1211"/>
      <c r="J40" s="1129"/>
    </row>
    <row r="41" spans="1:10" s="1136" customFormat="1" ht="20.25" customHeight="1">
      <c r="A41" s="1129"/>
      <c r="B41" s="2073" t="s">
        <v>818</v>
      </c>
      <c r="C41" s="2074"/>
      <c r="D41" s="2075"/>
      <c r="E41" s="1212">
        <f>E39*0.25</f>
        <v>0</v>
      </c>
      <c r="F41" s="1212">
        <f>F39*0.15</f>
        <v>0</v>
      </c>
      <c r="G41" s="1213">
        <f>G39*0.08</f>
        <v>0</v>
      </c>
      <c r="J41" s="1129"/>
    </row>
    <row r="42" spans="1:10" s="1136" customFormat="1" ht="20.25" customHeight="1">
      <c r="A42" s="1129"/>
      <c r="B42" s="2078" t="s">
        <v>819</v>
      </c>
      <c r="C42" s="2079"/>
      <c r="D42" s="2080"/>
      <c r="E42" s="1214">
        <f>'Avstemming mva total'!H23</f>
        <v>0</v>
      </c>
      <c r="F42" s="1214">
        <f>'Avstemming mva total'!H24</f>
        <v>0</v>
      </c>
      <c r="G42" s="1215">
        <f>'Avstemming mva total'!H25</f>
        <v>0</v>
      </c>
      <c r="J42" s="1129"/>
    </row>
    <row r="43" spans="1:10" s="1136" customFormat="1" ht="20.25" customHeight="1">
      <c r="A43" s="1129"/>
      <c r="B43" s="2081" t="s">
        <v>1160</v>
      </c>
      <c r="C43" s="2082"/>
      <c r="D43" s="2083"/>
      <c r="E43" s="1216">
        <f>E41-E42</f>
        <v>0</v>
      </c>
      <c r="F43" s="1216">
        <f>F41-F42</f>
        <v>0</v>
      </c>
      <c r="G43" s="1217">
        <f>G41-G42</f>
        <v>0</v>
      </c>
      <c r="J43" s="1129"/>
    </row>
    <row r="44" spans="1:10" s="1136" customFormat="1" ht="20.25" customHeight="1">
      <c r="A44" s="1129"/>
      <c r="B44" s="1153"/>
      <c r="C44" s="1153"/>
      <c r="D44" s="1154"/>
      <c r="E44" s="1155"/>
      <c r="F44" s="1155"/>
      <c r="G44" s="1155"/>
      <c r="H44" s="1155"/>
      <c r="I44" s="1155"/>
      <c r="J44" s="1129"/>
    </row>
    <row r="45" spans="1:10" ht="15.75" customHeight="1">
      <c r="A45" s="1100"/>
      <c r="B45" s="1218" t="s">
        <v>820</v>
      </c>
      <c r="C45" s="1219"/>
      <c r="D45" s="1220"/>
      <c r="E45" s="1220"/>
      <c r="F45" s="1220"/>
      <c r="G45" s="1220"/>
      <c r="H45" s="1220"/>
      <c r="I45" s="1221"/>
      <c r="J45" s="1100"/>
    </row>
    <row r="46" spans="1:10" ht="15.75" customHeight="1">
      <c r="A46" s="1100"/>
      <c r="B46" s="2084"/>
      <c r="C46" s="2085"/>
      <c r="D46" s="2085"/>
      <c r="E46" s="2085"/>
      <c r="F46" s="2085"/>
      <c r="G46" s="2085"/>
      <c r="H46" s="2085"/>
      <c r="I46" s="2086"/>
      <c r="J46" s="1100"/>
    </row>
    <row r="47" spans="1:10" ht="15.75" customHeight="1">
      <c r="A47" s="1100"/>
      <c r="B47" s="2087"/>
      <c r="C47" s="2088"/>
      <c r="D47" s="2088"/>
      <c r="E47" s="2088"/>
      <c r="F47" s="2088"/>
      <c r="G47" s="2088"/>
      <c r="H47" s="2088"/>
      <c r="I47" s="2089"/>
      <c r="J47" s="1100"/>
    </row>
    <row r="48" spans="1:10" ht="15.75" customHeight="1">
      <c r="A48" s="1100"/>
      <c r="B48" s="2090"/>
      <c r="C48" s="2091"/>
      <c r="D48" s="2091"/>
      <c r="E48" s="2091"/>
      <c r="F48" s="2091"/>
      <c r="G48" s="2091"/>
      <c r="H48" s="2091"/>
      <c r="I48" s="2092"/>
      <c r="J48" s="1100"/>
    </row>
    <row r="49" spans="1:10" ht="15.75" customHeight="1">
      <c r="A49" s="1100"/>
      <c r="B49" s="1100"/>
      <c r="C49" s="1100"/>
      <c r="D49" s="1100"/>
      <c r="E49" s="1100"/>
      <c r="F49" s="1100"/>
      <c r="G49" s="1100"/>
      <c r="H49" s="1100"/>
      <c r="I49" s="1100"/>
      <c r="J49" s="1100"/>
    </row>
    <row r="50" ht="15.75" customHeight="1"/>
    <row r="51" ht="15.75" customHeight="1"/>
    <row r="52" ht="15.75" customHeight="1"/>
    <row r="53" ht="15.75" customHeight="1"/>
    <row r="54" ht="15.75" customHeight="1"/>
    <row r="55" ht="15.75" customHeight="1"/>
    <row r="56" ht="15.75" customHeight="1"/>
    <row r="57" ht="15.75" customHeight="1"/>
    <row r="58" ht="15.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3.5" customHeight="1"/>
    <row r="83" ht="13.5" customHeight="1"/>
    <row r="84" spans="1:10" ht="13.5" customHeight="1">
      <c r="A84" s="1160"/>
      <c r="B84" s="1160"/>
      <c r="C84" s="1160"/>
      <c r="D84" s="1160"/>
      <c r="J84" s="1160"/>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mergeCells count="12">
    <mergeCell ref="B46:I48"/>
    <mergeCell ref="H3:I3"/>
    <mergeCell ref="H4:I4"/>
    <mergeCell ref="H5:I5"/>
    <mergeCell ref="B6:I6"/>
    <mergeCell ref="B8:I8"/>
    <mergeCell ref="B41:D41"/>
    <mergeCell ref="B39:C39"/>
    <mergeCell ref="B2:E3"/>
    <mergeCell ref="H2:I2"/>
    <mergeCell ref="B42:D42"/>
    <mergeCell ref="B43:D43"/>
  </mergeCells>
  <printOptions/>
  <pageMargins left="0.25" right="0.25" top="0.75" bottom="0.75" header="0.3" footer="0.3"/>
  <pageSetup fitToHeight="1" fitToWidth="1" orientation="portrait" paperSize="9" scale="78" r:id="rId1"/>
</worksheet>
</file>

<file path=xl/worksheets/sheet91.xml><?xml version="1.0" encoding="utf-8"?>
<worksheet xmlns="http://schemas.openxmlformats.org/spreadsheetml/2006/main" xmlns:r="http://schemas.openxmlformats.org/officeDocument/2006/relationships">
  <sheetPr>
    <pageSetUpPr fitToPage="1"/>
  </sheetPr>
  <dimension ref="A1:J84"/>
  <sheetViews>
    <sheetView showGridLines="0" zoomScalePageLayoutView="0" workbookViewId="0" topLeftCell="A1">
      <selection activeCell="B10" sqref="B10"/>
    </sheetView>
  </sheetViews>
  <sheetFormatPr defaultColWidth="10.28125" defaultRowHeight="12.75"/>
  <cols>
    <col min="1" max="1" width="2.28125" style="1101" customWidth="1"/>
    <col min="2" max="2" width="8.7109375" style="1101" customWidth="1"/>
    <col min="3" max="3" width="24.28125" style="1101" customWidth="1"/>
    <col min="4" max="9" width="14.421875" style="1101" customWidth="1"/>
    <col min="10" max="10" width="2.28125" style="1101" customWidth="1"/>
    <col min="11" max="16384" width="10.28125" style="1101" customWidth="1"/>
  </cols>
  <sheetData>
    <row r="1" spans="1:10" ht="15.75" customHeight="1">
      <c r="A1" s="1100"/>
      <c r="B1" s="1100"/>
      <c r="C1" s="1100"/>
      <c r="D1" s="1100"/>
      <c r="E1" s="1100"/>
      <c r="F1" s="1100"/>
      <c r="G1" s="1100"/>
      <c r="H1" s="1100"/>
      <c r="I1" s="1100"/>
      <c r="J1" s="1100"/>
    </row>
    <row r="2" spans="1:10" ht="16.5" customHeight="1">
      <c r="A2" s="1100"/>
      <c r="B2" s="2077" t="s">
        <v>1164</v>
      </c>
      <c r="C2" s="2061"/>
      <c r="D2" s="2061"/>
      <c r="E2" s="2061"/>
      <c r="G2" s="1102" t="s">
        <v>1095</v>
      </c>
      <c r="H2" s="2069">
        <f>IF('Avstemming mva total'!$M$3="","",'Avstemming mva total'!$M$3)</f>
      </c>
      <c r="I2" s="2070"/>
      <c r="J2" s="1100"/>
    </row>
    <row r="3" spans="1:10" ht="16.5" customHeight="1">
      <c r="A3" s="1100"/>
      <c r="B3" s="2061"/>
      <c r="C3" s="2061"/>
      <c r="D3" s="2061"/>
      <c r="E3" s="2061"/>
      <c r="G3" s="1103" t="s">
        <v>130</v>
      </c>
      <c r="H3" s="2047">
        <f>IF('Avstemming mva total'!$M$4="","",'Avstemming mva total'!$M$4)</f>
      </c>
      <c r="I3" s="2048"/>
      <c r="J3" s="1100"/>
    </row>
    <row r="4" spans="1:10" ht="16.5" customHeight="1">
      <c r="A4" s="1100"/>
      <c r="B4" s="1100"/>
      <c r="C4" s="1100"/>
      <c r="D4" s="1100"/>
      <c r="E4" s="1100"/>
      <c r="G4" s="1103" t="s">
        <v>289</v>
      </c>
      <c r="H4" s="2093">
        <v>7</v>
      </c>
      <c r="I4" s="2048"/>
      <c r="J4" s="1100"/>
    </row>
    <row r="5" spans="1:10" ht="16.5" customHeight="1">
      <c r="A5" s="1100"/>
      <c r="B5" s="1153"/>
      <c r="C5" s="1153"/>
      <c r="D5" s="1153"/>
      <c r="E5" s="1153"/>
      <c r="F5" s="1182"/>
      <c r="G5" s="1104" t="s">
        <v>917</v>
      </c>
      <c r="H5" s="2094">
        <f ca="1">TODAY()</f>
        <v>42394</v>
      </c>
      <c r="I5" s="2095"/>
      <c r="J5" s="1100"/>
    </row>
    <row r="6" spans="1:10" ht="27.75" customHeight="1">
      <c r="A6" s="1100"/>
      <c r="B6" s="2096" t="s">
        <v>1154</v>
      </c>
      <c r="C6" s="2096"/>
      <c r="D6" s="2096"/>
      <c r="E6" s="2096"/>
      <c r="F6" s="2096"/>
      <c r="G6" s="2096"/>
      <c r="H6" s="2096"/>
      <c r="I6" s="2096"/>
      <c r="J6" s="1100"/>
    </row>
    <row r="7" spans="1:10" ht="19.5" customHeight="1">
      <c r="A7" s="1100"/>
      <c r="B7" s="1153"/>
      <c r="C7" s="1153"/>
      <c r="D7" s="1153"/>
      <c r="E7" s="1153"/>
      <c r="F7" s="1153"/>
      <c r="G7" s="1153"/>
      <c r="H7" s="1153"/>
      <c r="I7" s="1183"/>
      <c r="J7" s="1100"/>
    </row>
    <row r="8" spans="1:10" ht="15">
      <c r="A8" s="1100"/>
      <c r="B8" s="2097" t="s">
        <v>817</v>
      </c>
      <c r="C8" s="2098"/>
      <c r="D8" s="2098"/>
      <c r="E8" s="2098"/>
      <c r="F8" s="2098"/>
      <c r="G8" s="2098"/>
      <c r="H8" s="2098"/>
      <c r="I8" s="2099"/>
      <c r="J8" s="1100"/>
    </row>
    <row r="9" spans="1:10" ht="33" customHeight="1">
      <c r="A9" s="1100"/>
      <c r="B9" s="1184" t="s">
        <v>343</v>
      </c>
      <c r="C9" s="1184" t="s">
        <v>344</v>
      </c>
      <c r="D9" s="1185" t="s">
        <v>893</v>
      </c>
      <c r="E9" s="1186" t="s">
        <v>1155</v>
      </c>
      <c r="F9" s="1186" t="s">
        <v>1156</v>
      </c>
      <c r="G9" s="1186" t="s">
        <v>1157</v>
      </c>
      <c r="H9" s="1186" t="s">
        <v>1158</v>
      </c>
      <c r="I9" s="1186" t="s">
        <v>1159</v>
      </c>
      <c r="J9" s="1100"/>
    </row>
    <row r="10" spans="1:10" ht="20.25" customHeight="1">
      <c r="A10" s="1100"/>
      <c r="B10" s="1187"/>
      <c r="C10" s="1188"/>
      <c r="D10" s="1189"/>
      <c r="E10" s="1189"/>
      <c r="F10" s="1189"/>
      <c r="G10" s="1189"/>
      <c r="H10" s="1190"/>
      <c r="I10" s="1191">
        <f>IF(D10="","",D10-E10-F10-G10-H10)</f>
      </c>
      <c r="J10" s="1100"/>
    </row>
    <row r="11" spans="1:10" ht="20.25" customHeight="1">
      <c r="A11" s="1100"/>
      <c r="B11" s="1192"/>
      <c r="C11" s="1193"/>
      <c r="D11" s="1194"/>
      <c r="E11" s="1194"/>
      <c r="F11" s="1194"/>
      <c r="G11" s="1194"/>
      <c r="H11" s="1195"/>
      <c r="I11" s="1191">
        <f aca="true" t="shared" si="0" ref="I11:I38">IF(D11="","",D11-E11-F11-G11-H11)</f>
      </c>
      <c r="J11" s="1100"/>
    </row>
    <row r="12" spans="1:10" ht="20.25" customHeight="1">
      <c r="A12" s="1100"/>
      <c r="B12" s="1192"/>
      <c r="C12" s="1193"/>
      <c r="D12" s="1194"/>
      <c r="E12" s="1194"/>
      <c r="F12" s="1194"/>
      <c r="G12" s="1194"/>
      <c r="H12" s="1195"/>
      <c r="I12" s="1191">
        <f t="shared" si="0"/>
      </c>
      <c r="J12" s="1100"/>
    </row>
    <row r="13" spans="1:10" ht="20.25" customHeight="1">
      <c r="A13" s="1100"/>
      <c r="B13" s="1192"/>
      <c r="C13" s="1193"/>
      <c r="D13" s="1194"/>
      <c r="E13" s="1194"/>
      <c r="F13" s="1194"/>
      <c r="G13" s="1194"/>
      <c r="H13" s="1195"/>
      <c r="I13" s="1191">
        <f t="shared" si="0"/>
      </c>
      <c r="J13" s="1100"/>
    </row>
    <row r="14" spans="1:10" ht="20.25" customHeight="1">
      <c r="A14" s="1100"/>
      <c r="B14" s="1192"/>
      <c r="C14" s="1193"/>
      <c r="D14" s="1194"/>
      <c r="E14" s="1194"/>
      <c r="F14" s="1194"/>
      <c r="G14" s="1194"/>
      <c r="H14" s="1195"/>
      <c r="I14" s="1191">
        <f t="shared" si="0"/>
      </c>
      <c r="J14" s="1100"/>
    </row>
    <row r="15" spans="1:10" ht="20.25" customHeight="1">
      <c r="A15" s="1100"/>
      <c r="B15" s="1192"/>
      <c r="C15" s="1193"/>
      <c r="D15" s="1194"/>
      <c r="E15" s="1194"/>
      <c r="F15" s="1194"/>
      <c r="G15" s="1194"/>
      <c r="H15" s="1195"/>
      <c r="I15" s="1191">
        <f t="shared" si="0"/>
      </c>
      <c r="J15" s="1100"/>
    </row>
    <row r="16" spans="1:10" ht="20.25" customHeight="1">
      <c r="A16" s="1100"/>
      <c r="B16" s="1192"/>
      <c r="C16" s="1193"/>
      <c r="D16" s="1194"/>
      <c r="E16" s="1194"/>
      <c r="F16" s="1194"/>
      <c r="G16" s="1194"/>
      <c r="H16" s="1195"/>
      <c r="I16" s="1191">
        <f t="shared" si="0"/>
      </c>
      <c r="J16" s="1100"/>
    </row>
    <row r="17" spans="1:10" ht="20.25" customHeight="1">
      <c r="A17" s="1100"/>
      <c r="B17" s="1192"/>
      <c r="C17" s="1193"/>
      <c r="D17" s="1194"/>
      <c r="E17" s="1194"/>
      <c r="F17" s="1194"/>
      <c r="G17" s="1194"/>
      <c r="H17" s="1195"/>
      <c r="I17" s="1191">
        <f t="shared" si="0"/>
      </c>
      <c r="J17" s="1100"/>
    </row>
    <row r="18" spans="1:10" ht="20.25" customHeight="1">
      <c r="A18" s="1100"/>
      <c r="B18" s="1192"/>
      <c r="C18" s="1193"/>
      <c r="D18" s="1194"/>
      <c r="E18" s="1194"/>
      <c r="F18" s="1194"/>
      <c r="G18" s="1194"/>
      <c r="H18" s="1195"/>
      <c r="I18" s="1191">
        <f t="shared" si="0"/>
      </c>
      <c r="J18" s="1100"/>
    </row>
    <row r="19" spans="1:10" ht="20.25" customHeight="1">
      <c r="A19" s="1100"/>
      <c r="B19" s="1192"/>
      <c r="C19" s="1193"/>
      <c r="D19" s="1194"/>
      <c r="E19" s="1194"/>
      <c r="F19" s="1194"/>
      <c r="G19" s="1194"/>
      <c r="H19" s="1195"/>
      <c r="I19" s="1191">
        <f t="shared" si="0"/>
      </c>
      <c r="J19" s="1100"/>
    </row>
    <row r="20" spans="1:10" ht="20.25" customHeight="1">
      <c r="A20" s="1100"/>
      <c r="B20" s="1192"/>
      <c r="C20" s="1193"/>
      <c r="D20" s="1194"/>
      <c r="E20" s="1194"/>
      <c r="F20" s="1194"/>
      <c r="G20" s="1194"/>
      <c r="H20" s="1195"/>
      <c r="I20" s="1191">
        <f t="shared" si="0"/>
      </c>
      <c r="J20" s="1100"/>
    </row>
    <row r="21" spans="1:10" ht="20.25" customHeight="1">
      <c r="A21" s="1100"/>
      <c r="B21" s="1192"/>
      <c r="C21" s="1193"/>
      <c r="D21" s="1194"/>
      <c r="E21" s="1194"/>
      <c r="F21" s="1194"/>
      <c r="G21" s="1194"/>
      <c r="H21" s="1195"/>
      <c r="I21" s="1191">
        <f t="shared" si="0"/>
      </c>
      <c r="J21" s="1100"/>
    </row>
    <row r="22" spans="1:10" ht="20.25" customHeight="1">
      <c r="A22" s="1100"/>
      <c r="B22" s="1192"/>
      <c r="C22" s="1193"/>
      <c r="D22" s="1194"/>
      <c r="E22" s="1194"/>
      <c r="F22" s="1194"/>
      <c r="G22" s="1194"/>
      <c r="H22" s="1195"/>
      <c r="I22" s="1191">
        <f t="shared" si="0"/>
      </c>
      <c r="J22" s="1100"/>
    </row>
    <row r="23" spans="1:10" ht="20.25" customHeight="1">
      <c r="A23" s="1100"/>
      <c r="B23" s="1192"/>
      <c r="C23" s="1193"/>
      <c r="D23" s="1194"/>
      <c r="E23" s="1194"/>
      <c r="F23" s="1194"/>
      <c r="G23" s="1194"/>
      <c r="H23" s="1195"/>
      <c r="I23" s="1191">
        <f t="shared" si="0"/>
      </c>
      <c r="J23" s="1100"/>
    </row>
    <row r="24" spans="1:10" ht="20.25" customHeight="1">
      <c r="A24" s="1100"/>
      <c r="B24" s="1192"/>
      <c r="C24" s="1193"/>
      <c r="D24" s="1194"/>
      <c r="E24" s="1194"/>
      <c r="F24" s="1194"/>
      <c r="G24" s="1194"/>
      <c r="H24" s="1195"/>
      <c r="I24" s="1191">
        <f t="shared" si="0"/>
      </c>
      <c r="J24" s="1100"/>
    </row>
    <row r="25" spans="1:10" ht="20.25" customHeight="1">
      <c r="A25" s="1100"/>
      <c r="B25" s="1192"/>
      <c r="C25" s="1193"/>
      <c r="D25" s="1194"/>
      <c r="E25" s="1194"/>
      <c r="F25" s="1194"/>
      <c r="G25" s="1194"/>
      <c r="H25" s="1195"/>
      <c r="I25" s="1191">
        <f t="shared" si="0"/>
      </c>
      <c r="J25" s="1100"/>
    </row>
    <row r="26" spans="1:10" ht="20.25" customHeight="1">
      <c r="A26" s="1100"/>
      <c r="B26" s="1192"/>
      <c r="C26" s="1193"/>
      <c r="D26" s="1194"/>
      <c r="E26" s="1196"/>
      <c r="F26" s="1196"/>
      <c r="G26" s="1196"/>
      <c r="H26" s="1197"/>
      <c r="I26" s="1191">
        <f t="shared" si="0"/>
      </c>
      <c r="J26" s="1100"/>
    </row>
    <row r="27" spans="1:10" ht="20.25" customHeight="1">
      <c r="A27" s="1100"/>
      <c r="B27" s="1192"/>
      <c r="C27" s="1193"/>
      <c r="D27" s="1194"/>
      <c r="E27" s="1196"/>
      <c r="F27" s="1196"/>
      <c r="G27" s="1196"/>
      <c r="H27" s="1197"/>
      <c r="I27" s="1191">
        <f t="shared" si="0"/>
      </c>
      <c r="J27" s="1100"/>
    </row>
    <row r="28" spans="1:10" ht="20.25" customHeight="1">
      <c r="A28" s="1100"/>
      <c r="B28" s="1192"/>
      <c r="C28" s="1193"/>
      <c r="D28" s="1194"/>
      <c r="E28" s="1196"/>
      <c r="F28" s="1196"/>
      <c r="G28" s="1196"/>
      <c r="H28" s="1197"/>
      <c r="I28" s="1191">
        <f t="shared" si="0"/>
      </c>
      <c r="J28" s="1100"/>
    </row>
    <row r="29" spans="1:10" ht="20.25" customHeight="1">
      <c r="A29" s="1100"/>
      <c r="B29" s="1192"/>
      <c r="C29" s="1193"/>
      <c r="D29" s="1194"/>
      <c r="E29" s="1196"/>
      <c r="F29" s="1196"/>
      <c r="G29" s="1196"/>
      <c r="H29" s="1197"/>
      <c r="I29" s="1191">
        <f t="shared" si="0"/>
      </c>
      <c r="J29" s="1100"/>
    </row>
    <row r="30" spans="1:10" ht="20.25" customHeight="1">
      <c r="A30" s="1100"/>
      <c r="B30" s="1198"/>
      <c r="C30" s="1199"/>
      <c r="D30" s="1194"/>
      <c r="E30" s="1200"/>
      <c r="F30" s="1200"/>
      <c r="G30" s="1200"/>
      <c r="H30" s="1201"/>
      <c r="I30" s="1191">
        <f t="shared" si="0"/>
      </c>
      <c r="J30" s="1100"/>
    </row>
    <row r="31" spans="1:10" ht="20.25" customHeight="1">
      <c r="A31" s="1100"/>
      <c r="B31" s="1198"/>
      <c r="C31" s="1199"/>
      <c r="D31" s="1194"/>
      <c r="E31" s="1200"/>
      <c r="F31" s="1200"/>
      <c r="G31" s="1200"/>
      <c r="H31" s="1201"/>
      <c r="I31" s="1191">
        <f t="shared" si="0"/>
      </c>
      <c r="J31" s="1100"/>
    </row>
    <row r="32" spans="1:10" ht="20.25" customHeight="1">
      <c r="A32" s="1100"/>
      <c r="B32" s="1192"/>
      <c r="C32" s="1193"/>
      <c r="D32" s="1194"/>
      <c r="E32" s="1196"/>
      <c r="F32" s="1196"/>
      <c r="G32" s="1196"/>
      <c r="H32" s="1197"/>
      <c r="I32" s="1191">
        <f t="shared" si="0"/>
      </c>
      <c r="J32" s="1100"/>
    </row>
    <row r="33" spans="1:10" ht="20.25" customHeight="1">
      <c r="A33" s="1100"/>
      <c r="B33" s="1192"/>
      <c r="C33" s="1193"/>
      <c r="D33" s="1194"/>
      <c r="E33" s="1196"/>
      <c r="F33" s="1196"/>
      <c r="G33" s="1196"/>
      <c r="H33" s="1197"/>
      <c r="I33" s="1191">
        <f t="shared" si="0"/>
      </c>
      <c r="J33" s="1100"/>
    </row>
    <row r="34" spans="1:10" ht="20.25" customHeight="1">
      <c r="A34" s="1100"/>
      <c r="B34" s="1192"/>
      <c r="C34" s="1193"/>
      <c r="D34" s="1194"/>
      <c r="E34" s="1196"/>
      <c r="F34" s="1196"/>
      <c r="G34" s="1196"/>
      <c r="H34" s="1197"/>
      <c r="I34" s="1191">
        <f t="shared" si="0"/>
      </c>
      <c r="J34" s="1100"/>
    </row>
    <row r="35" spans="1:10" ht="20.25" customHeight="1">
      <c r="A35" s="1100"/>
      <c r="B35" s="1192"/>
      <c r="C35" s="1193"/>
      <c r="D35" s="1194"/>
      <c r="E35" s="1196"/>
      <c r="F35" s="1196"/>
      <c r="G35" s="1196"/>
      <c r="H35" s="1197"/>
      <c r="I35" s="1191">
        <f t="shared" si="0"/>
      </c>
      <c r="J35" s="1100"/>
    </row>
    <row r="36" spans="1:10" ht="20.25" customHeight="1">
      <c r="A36" s="1100"/>
      <c r="B36" s="1192"/>
      <c r="C36" s="1193"/>
      <c r="D36" s="1194"/>
      <c r="E36" s="1194"/>
      <c r="F36" s="1194"/>
      <c r="G36" s="1194"/>
      <c r="H36" s="1195"/>
      <c r="I36" s="1191">
        <f t="shared" si="0"/>
      </c>
      <c r="J36" s="1100"/>
    </row>
    <row r="37" spans="1:10" ht="20.25" customHeight="1">
      <c r="A37" s="1100"/>
      <c r="B37" s="1192"/>
      <c r="C37" s="1193"/>
      <c r="D37" s="1194"/>
      <c r="E37" s="1196"/>
      <c r="F37" s="1196"/>
      <c r="G37" s="1196"/>
      <c r="H37" s="1197"/>
      <c r="I37" s="1191">
        <f t="shared" si="0"/>
      </c>
      <c r="J37" s="1100"/>
    </row>
    <row r="38" spans="1:10" ht="20.25" customHeight="1">
      <c r="A38" s="1100"/>
      <c r="B38" s="1202"/>
      <c r="C38" s="1203"/>
      <c r="D38" s="1204"/>
      <c r="E38" s="1205"/>
      <c r="F38" s="1205"/>
      <c r="G38" s="1205"/>
      <c r="H38" s="1206"/>
      <c r="I38" s="1191">
        <f t="shared" si="0"/>
      </c>
      <c r="J38" s="1100"/>
    </row>
    <row r="39" spans="1:10" s="1136" customFormat="1" ht="20.25" customHeight="1">
      <c r="A39" s="1129"/>
      <c r="B39" s="2018" t="s">
        <v>511</v>
      </c>
      <c r="C39" s="2076"/>
      <c r="D39" s="1207">
        <f>SUM(D10:D38)</f>
        <v>0</v>
      </c>
      <c r="E39" s="1207">
        <f>SUM(E10:E38)</f>
        <v>0</v>
      </c>
      <c r="F39" s="1207">
        <f>SUM(F10:F38)</f>
        <v>0</v>
      </c>
      <c r="G39" s="1207">
        <f>SUM(G10:G38)</f>
        <v>0</v>
      </c>
      <c r="H39" s="1207">
        <f>SUM(H10:H38)</f>
        <v>0</v>
      </c>
      <c r="I39" s="1208">
        <f>D39-E39-F39-G39-H39</f>
        <v>0</v>
      </c>
      <c r="J39" s="1129"/>
    </row>
    <row r="40" spans="1:10" s="1136" customFormat="1" ht="20.25" customHeight="1">
      <c r="A40" s="1129"/>
      <c r="B40" s="1209"/>
      <c r="C40" s="1209"/>
      <c r="D40" s="1209"/>
      <c r="E40" s="1210"/>
      <c r="F40" s="1210"/>
      <c r="G40" s="1210"/>
      <c r="H40" s="1210"/>
      <c r="I40" s="1211"/>
      <c r="J40" s="1129"/>
    </row>
    <row r="41" spans="1:10" s="1136" customFormat="1" ht="20.25" customHeight="1">
      <c r="A41" s="1129"/>
      <c r="B41" s="2073" t="s">
        <v>818</v>
      </c>
      <c r="C41" s="2074"/>
      <c r="D41" s="2075"/>
      <c r="E41" s="1212">
        <f>E39*0.25</f>
        <v>0</v>
      </c>
      <c r="F41" s="1212">
        <f>F39*0.15</f>
        <v>0</v>
      </c>
      <c r="G41" s="1213">
        <f>G39*0.08</f>
        <v>0</v>
      </c>
      <c r="J41" s="1129"/>
    </row>
    <row r="42" spans="1:10" s="1136" customFormat="1" ht="20.25" customHeight="1">
      <c r="A42" s="1129"/>
      <c r="B42" s="2078" t="s">
        <v>819</v>
      </c>
      <c r="C42" s="2079"/>
      <c r="D42" s="2080"/>
      <c r="E42" s="1214">
        <f>'Avstemming mva total'!I23</f>
        <v>0</v>
      </c>
      <c r="F42" s="1214">
        <f>'Avstemming mva total'!I24</f>
        <v>0</v>
      </c>
      <c r="G42" s="1215">
        <f>'Avstemming mva total'!I25</f>
        <v>0</v>
      </c>
      <c r="J42" s="1129"/>
    </row>
    <row r="43" spans="1:10" s="1136" customFormat="1" ht="20.25" customHeight="1">
      <c r="A43" s="1129"/>
      <c r="B43" s="2081" t="s">
        <v>1160</v>
      </c>
      <c r="C43" s="2082"/>
      <c r="D43" s="2083"/>
      <c r="E43" s="1216">
        <f>E41-E42</f>
        <v>0</v>
      </c>
      <c r="F43" s="1216">
        <f>F41-F42</f>
        <v>0</v>
      </c>
      <c r="G43" s="1217">
        <f>G41-G42</f>
        <v>0</v>
      </c>
      <c r="J43" s="1129"/>
    </row>
    <row r="44" spans="1:10" s="1136" customFormat="1" ht="20.25" customHeight="1">
      <c r="A44" s="1129"/>
      <c r="B44" s="1153"/>
      <c r="C44" s="1153"/>
      <c r="D44" s="1154"/>
      <c r="E44" s="1155"/>
      <c r="F44" s="1155"/>
      <c r="G44" s="1155"/>
      <c r="H44" s="1155"/>
      <c r="I44" s="1155"/>
      <c r="J44" s="1129"/>
    </row>
    <row r="45" spans="1:10" ht="15.75" customHeight="1">
      <c r="A45" s="1100"/>
      <c r="B45" s="1218" t="s">
        <v>820</v>
      </c>
      <c r="C45" s="1219"/>
      <c r="D45" s="1220"/>
      <c r="E45" s="1220"/>
      <c r="F45" s="1220"/>
      <c r="G45" s="1220"/>
      <c r="H45" s="1220"/>
      <c r="I45" s="1221"/>
      <c r="J45" s="1100"/>
    </row>
    <row r="46" spans="1:10" ht="15.75" customHeight="1">
      <c r="A46" s="1100"/>
      <c r="B46" s="2084"/>
      <c r="C46" s="2085"/>
      <c r="D46" s="2085"/>
      <c r="E46" s="2085"/>
      <c r="F46" s="2085"/>
      <c r="G46" s="2085"/>
      <c r="H46" s="2085"/>
      <c r="I46" s="2086"/>
      <c r="J46" s="1100"/>
    </row>
    <row r="47" spans="1:10" ht="15.75" customHeight="1">
      <c r="A47" s="1100"/>
      <c r="B47" s="2087"/>
      <c r="C47" s="2088"/>
      <c r="D47" s="2088"/>
      <c r="E47" s="2088"/>
      <c r="F47" s="2088"/>
      <c r="G47" s="2088"/>
      <c r="H47" s="2088"/>
      <c r="I47" s="2089"/>
      <c r="J47" s="1100"/>
    </row>
    <row r="48" spans="1:10" ht="15.75" customHeight="1">
      <c r="A48" s="1100"/>
      <c r="B48" s="2090"/>
      <c r="C48" s="2091"/>
      <c r="D48" s="2091"/>
      <c r="E48" s="2091"/>
      <c r="F48" s="2091"/>
      <c r="G48" s="2091"/>
      <c r="H48" s="2091"/>
      <c r="I48" s="2092"/>
      <c r="J48" s="1100"/>
    </row>
    <row r="49" spans="1:10" ht="15.75" customHeight="1">
      <c r="A49" s="1100"/>
      <c r="B49" s="1100"/>
      <c r="C49" s="1100"/>
      <c r="D49" s="1100"/>
      <c r="E49" s="1100"/>
      <c r="F49" s="1100"/>
      <c r="G49" s="1100"/>
      <c r="H49" s="1100"/>
      <c r="I49" s="1100"/>
      <c r="J49" s="1100"/>
    </row>
    <row r="50" ht="15.75" customHeight="1"/>
    <row r="51" ht="15.75" customHeight="1"/>
    <row r="52" ht="15.75" customHeight="1"/>
    <row r="53" ht="15.75" customHeight="1"/>
    <row r="54" ht="15.75" customHeight="1"/>
    <row r="55" ht="15.75" customHeight="1"/>
    <row r="56" ht="15.75" customHeight="1"/>
    <row r="57" ht="15.75" customHeight="1"/>
    <row r="58" ht="15.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3.5" customHeight="1"/>
    <row r="83" ht="13.5" customHeight="1"/>
    <row r="84" spans="1:10" ht="13.5" customHeight="1">
      <c r="A84" s="1160"/>
      <c r="B84" s="1160"/>
      <c r="C84" s="1160"/>
      <c r="D84" s="1160"/>
      <c r="J84" s="1160"/>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mergeCells count="12">
    <mergeCell ref="B46:I48"/>
    <mergeCell ref="H3:I3"/>
    <mergeCell ref="H4:I4"/>
    <mergeCell ref="H5:I5"/>
    <mergeCell ref="B6:I6"/>
    <mergeCell ref="B8:I8"/>
    <mergeCell ref="B41:D41"/>
    <mergeCell ref="B39:C39"/>
    <mergeCell ref="B2:E3"/>
    <mergeCell ref="H2:I2"/>
    <mergeCell ref="B42:D42"/>
    <mergeCell ref="B43:D43"/>
  </mergeCells>
  <printOptions/>
  <pageMargins left="0.25" right="0.25" top="0.75" bottom="0.75" header="0.3" footer="0.3"/>
  <pageSetup fitToHeight="1" fitToWidth="1" orientation="portrait" paperSize="9" scale="78" r:id="rId1"/>
</worksheet>
</file>

<file path=xl/worksheets/sheet92.xml><?xml version="1.0" encoding="utf-8"?>
<worksheet xmlns="http://schemas.openxmlformats.org/spreadsheetml/2006/main" xmlns:r="http://schemas.openxmlformats.org/officeDocument/2006/relationships">
  <sheetPr>
    <pageSetUpPr fitToPage="1"/>
  </sheetPr>
  <dimension ref="A1:J84"/>
  <sheetViews>
    <sheetView showGridLines="0" zoomScalePageLayoutView="0" workbookViewId="0" topLeftCell="A1">
      <selection activeCell="B10" sqref="B10"/>
    </sheetView>
  </sheetViews>
  <sheetFormatPr defaultColWidth="10.28125" defaultRowHeight="12.75"/>
  <cols>
    <col min="1" max="1" width="2.28125" style="1101" customWidth="1"/>
    <col min="2" max="2" width="8.7109375" style="1101" customWidth="1"/>
    <col min="3" max="3" width="24.28125" style="1101" customWidth="1"/>
    <col min="4" max="9" width="14.421875" style="1101" customWidth="1"/>
    <col min="10" max="10" width="2.28125" style="1101" customWidth="1"/>
    <col min="11" max="16384" width="10.28125" style="1101" customWidth="1"/>
  </cols>
  <sheetData>
    <row r="1" spans="1:10" ht="15.75" customHeight="1">
      <c r="A1" s="1100"/>
      <c r="B1" s="1100"/>
      <c r="C1" s="1100"/>
      <c r="D1" s="1100"/>
      <c r="E1" s="1100"/>
      <c r="F1" s="1100"/>
      <c r="G1" s="1100"/>
      <c r="H1" s="1100"/>
      <c r="I1" s="1100"/>
      <c r="J1" s="1100"/>
    </row>
    <row r="2" spans="1:10" ht="16.5" customHeight="1">
      <c r="A2" s="1100"/>
      <c r="B2" s="2077" t="s">
        <v>1165</v>
      </c>
      <c r="C2" s="2061"/>
      <c r="D2" s="2061"/>
      <c r="E2" s="2061"/>
      <c r="G2" s="1102" t="s">
        <v>1095</v>
      </c>
      <c r="H2" s="2069">
        <f>IF('Avstemming mva total'!$M$3="","",'Avstemming mva total'!$M$3)</f>
      </c>
      <c r="I2" s="2070"/>
      <c r="J2" s="1100"/>
    </row>
    <row r="3" spans="1:10" ht="16.5" customHeight="1">
      <c r="A3" s="1100"/>
      <c r="B3" s="2061"/>
      <c r="C3" s="2061"/>
      <c r="D3" s="2061"/>
      <c r="E3" s="2061"/>
      <c r="G3" s="1103" t="s">
        <v>130</v>
      </c>
      <c r="H3" s="2047">
        <f>IF('Avstemming mva total'!$M$4="","",'Avstemming mva total'!$M$4)</f>
      </c>
      <c r="I3" s="2048"/>
      <c r="J3" s="1100"/>
    </row>
    <row r="4" spans="1:10" ht="16.5" customHeight="1">
      <c r="A4" s="1100"/>
      <c r="B4" s="1100"/>
      <c r="C4" s="1100"/>
      <c r="D4" s="1100"/>
      <c r="E4" s="1100"/>
      <c r="G4" s="1103" t="s">
        <v>289</v>
      </c>
      <c r="H4" s="2093">
        <v>8</v>
      </c>
      <c r="I4" s="2048"/>
      <c r="J4" s="1100"/>
    </row>
    <row r="5" spans="1:10" ht="16.5" customHeight="1">
      <c r="A5" s="1100"/>
      <c r="B5" s="1153"/>
      <c r="C5" s="1153"/>
      <c r="D5" s="1153"/>
      <c r="E5" s="1153"/>
      <c r="F5" s="1182"/>
      <c r="G5" s="1104" t="s">
        <v>917</v>
      </c>
      <c r="H5" s="2094">
        <f ca="1">TODAY()</f>
        <v>42394</v>
      </c>
      <c r="I5" s="2095"/>
      <c r="J5" s="1100"/>
    </row>
    <row r="6" spans="1:10" ht="27.75" customHeight="1">
      <c r="A6" s="1100"/>
      <c r="B6" s="2096" t="s">
        <v>1154</v>
      </c>
      <c r="C6" s="2096"/>
      <c r="D6" s="2096"/>
      <c r="E6" s="2096"/>
      <c r="F6" s="2096"/>
      <c r="G6" s="2096"/>
      <c r="H6" s="2096"/>
      <c r="I6" s="2096"/>
      <c r="J6" s="1100"/>
    </row>
    <row r="7" spans="1:10" ht="19.5" customHeight="1">
      <c r="A7" s="1100"/>
      <c r="B7" s="1153"/>
      <c r="C7" s="1153"/>
      <c r="D7" s="1153"/>
      <c r="E7" s="1153"/>
      <c r="F7" s="1153"/>
      <c r="G7" s="1153"/>
      <c r="H7" s="1153"/>
      <c r="I7" s="1183"/>
      <c r="J7" s="1100"/>
    </row>
    <row r="8" spans="1:10" ht="15">
      <c r="A8" s="1100"/>
      <c r="B8" s="2097" t="s">
        <v>817</v>
      </c>
      <c r="C8" s="2098"/>
      <c r="D8" s="2098"/>
      <c r="E8" s="2098"/>
      <c r="F8" s="2098"/>
      <c r="G8" s="2098"/>
      <c r="H8" s="2098"/>
      <c r="I8" s="2099"/>
      <c r="J8" s="1100"/>
    </row>
    <row r="9" spans="1:10" ht="33" customHeight="1">
      <c r="A9" s="1100"/>
      <c r="B9" s="1184" t="s">
        <v>343</v>
      </c>
      <c r="C9" s="1184" t="s">
        <v>344</v>
      </c>
      <c r="D9" s="1185" t="s">
        <v>893</v>
      </c>
      <c r="E9" s="1186" t="s">
        <v>1155</v>
      </c>
      <c r="F9" s="1186" t="s">
        <v>1156</v>
      </c>
      <c r="G9" s="1186" t="s">
        <v>1157</v>
      </c>
      <c r="H9" s="1186" t="s">
        <v>1158</v>
      </c>
      <c r="I9" s="1186" t="s">
        <v>1159</v>
      </c>
      <c r="J9" s="1100"/>
    </row>
    <row r="10" spans="1:10" ht="20.25" customHeight="1">
      <c r="A10" s="1100"/>
      <c r="B10" s="1187"/>
      <c r="C10" s="1188"/>
      <c r="D10" s="1189"/>
      <c r="E10" s="1189"/>
      <c r="F10" s="1189"/>
      <c r="G10" s="1189"/>
      <c r="H10" s="1190"/>
      <c r="I10" s="1191">
        <f>IF(D10="","",D10-E10-F10-G10-H10)</f>
      </c>
      <c r="J10" s="1100"/>
    </row>
    <row r="11" spans="1:10" ht="20.25" customHeight="1">
      <c r="A11" s="1100"/>
      <c r="B11" s="1192"/>
      <c r="C11" s="1193"/>
      <c r="D11" s="1194"/>
      <c r="E11" s="1194"/>
      <c r="F11" s="1194"/>
      <c r="G11" s="1194"/>
      <c r="H11" s="1195"/>
      <c r="I11" s="1191">
        <f aca="true" t="shared" si="0" ref="I11:I38">IF(D11="","",D11-E11-F11-G11-H11)</f>
      </c>
      <c r="J11" s="1100"/>
    </row>
    <row r="12" spans="1:10" ht="20.25" customHeight="1">
      <c r="A12" s="1100"/>
      <c r="B12" s="1192"/>
      <c r="C12" s="1193"/>
      <c r="D12" s="1194"/>
      <c r="E12" s="1194"/>
      <c r="F12" s="1194"/>
      <c r="G12" s="1194"/>
      <c r="H12" s="1195"/>
      <c r="I12" s="1191">
        <f t="shared" si="0"/>
      </c>
      <c r="J12" s="1100"/>
    </row>
    <row r="13" spans="1:10" ht="20.25" customHeight="1">
      <c r="A13" s="1100"/>
      <c r="B13" s="1192"/>
      <c r="C13" s="1193"/>
      <c r="D13" s="1194"/>
      <c r="E13" s="1194"/>
      <c r="F13" s="1194"/>
      <c r="G13" s="1194"/>
      <c r="H13" s="1195"/>
      <c r="I13" s="1191">
        <f t="shared" si="0"/>
      </c>
      <c r="J13" s="1100"/>
    </row>
    <row r="14" spans="1:10" ht="20.25" customHeight="1">
      <c r="A14" s="1100"/>
      <c r="B14" s="1192"/>
      <c r="C14" s="1193"/>
      <c r="D14" s="1194"/>
      <c r="E14" s="1194"/>
      <c r="F14" s="1194"/>
      <c r="G14" s="1194"/>
      <c r="H14" s="1195"/>
      <c r="I14" s="1191">
        <f t="shared" si="0"/>
      </c>
      <c r="J14" s="1100"/>
    </row>
    <row r="15" spans="1:10" ht="20.25" customHeight="1">
      <c r="A15" s="1100"/>
      <c r="B15" s="1192"/>
      <c r="C15" s="1193"/>
      <c r="D15" s="1194"/>
      <c r="E15" s="1194"/>
      <c r="F15" s="1194"/>
      <c r="G15" s="1194"/>
      <c r="H15" s="1195"/>
      <c r="I15" s="1191">
        <f t="shared" si="0"/>
      </c>
      <c r="J15" s="1100"/>
    </row>
    <row r="16" spans="1:10" ht="20.25" customHeight="1">
      <c r="A16" s="1100"/>
      <c r="B16" s="1192"/>
      <c r="C16" s="1193"/>
      <c r="D16" s="1194"/>
      <c r="E16" s="1194"/>
      <c r="F16" s="1194"/>
      <c r="G16" s="1194"/>
      <c r="H16" s="1195"/>
      <c r="I16" s="1191">
        <f t="shared" si="0"/>
      </c>
      <c r="J16" s="1100"/>
    </row>
    <row r="17" spans="1:10" ht="20.25" customHeight="1">
      <c r="A17" s="1100"/>
      <c r="B17" s="1192"/>
      <c r="C17" s="1193"/>
      <c r="D17" s="1194"/>
      <c r="E17" s="1194"/>
      <c r="F17" s="1194"/>
      <c r="G17" s="1194"/>
      <c r="H17" s="1195"/>
      <c r="I17" s="1191">
        <f t="shared" si="0"/>
      </c>
      <c r="J17" s="1100"/>
    </row>
    <row r="18" spans="1:10" ht="20.25" customHeight="1">
      <c r="A18" s="1100"/>
      <c r="B18" s="1192"/>
      <c r="C18" s="1193"/>
      <c r="D18" s="1194"/>
      <c r="E18" s="1194"/>
      <c r="F18" s="1194"/>
      <c r="G18" s="1194"/>
      <c r="H18" s="1195"/>
      <c r="I18" s="1191">
        <f t="shared" si="0"/>
      </c>
      <c r="J18" s="1100"/>
    </row>
    <row r="19" spans="1:10" ht="20.25" customHeight="1">
      <c r="A19" s="1100"/>
      <c r="B19" s="1192"/>
      <c r="C19" s="1193"/>
      <c r="D19" s="1194"/>
      <c r="E19" s="1194"/>
      <c r="F19" s="1194"/>
      <c r="G19" s="1194"/>
      <c r="H19" s="1195"/>
      <c r="I19" s="1191">
        <f t="shared" si="0"/>
      </c>
      <c r="J19" s="1100"/>
    </row>
    <row r="20" spans="1:10" ht="20.25" customHeight="1">
      <c r="A20" s="1100"/>
      <c r="B20" s="1192"/>
      <c r="C20" s="1193"/>
      <c r="D20" s="1194"/>
      <c r="E20" s="1194"/>
      <c r="F20" s="1194"/>
      <c r="G20" s="1194"/>
      <c r="H20" s="1195"/>
      <c r="I20" s="1191">
        <f t="shared" si="0"/>
      </c>
      <c r="J20" s="1100"/>
    </row>
    <row r="21" spans="1:10" ht="20.25" customHeight="1">
      <c r="A21" s="1100"/>
      <c r="B21" s="1192"/>
      <c r="C21" s="1193"/>
      <c r="D21" s="1194"/>
      <c r="E21" s="1194"/>
      <c r="F21" s="1194"/>
      <c r="G21" s="1194"/>
      <c r="H21" s="1195"/>
      <c r="I21" s="1191">
        <f t="shared" si="0"/>
      </c>
      <c r="J21" s="1100"/>
    </row>
    <row r="22" spans="1:10" ht="20.25" customHeight="1">
      <c r="A22" s="1100"/>
      <c r="B22" s="1192"/>
      <c r="C22" s="1193"/>
      <c r="D22" s="1194"/>
      <c r="E22" s="1194"/>
      <c r="F22" s="1194"/>
      <c r="G22" s="1194"/>
      <c r="H22" s="1195"/>
      <c r="I22" s="1191">
        <f t="shared" si="0"/>
      </c>
      <c r="J22" s="1100"/>
    </row>
    <row r="23" spans="1:10" ht="20.25" customHeight="1">
      <c r="A23" s="1100"/>
      <c r="B23" s="1192"/>
      <c r="C23" s="1193"/>
      <c r="D23" s="1194"/>
      <c r="E23" s="1194"/>
      <c r="F23" s="1194"/>
      <c r="G23" s="1194"/>
      <c r="H23" s="1195"/>
      <c r="I23" s="1191">
        <f t="shared" si="0"/>
      </c>
      <c r="J23" s="1100"/>
    </row>
    <row r="24" spans="1:10" ht="20.25" customHeight="1">
      <c r="A24" s="1100"/>
      <c r="B24" s="1192"/>
      <c r="C24" s="1193"/>
      <c r="D24" s="1194"/>
      <c r="E24" s="1194"/>
      <c r="F24" s="1194"/>
      <c r="G24" s="1194"/>
      <c r="H24" s="1195"/>
      <c r="I24" s="1191">
        <f t="shared" si="0"/>
      </c>
      <c r="J24" s="1100"/>
    </row>
    <row r="25" spans="1:10" ht="20.25" customHeight="1">
      <c r="A25" s="1100"/>
      <c r="B25" s="1192"/>
      <c r="C25" s="1193"/>
      <c r="D25" s="1194"/>
      <c r="E25" s="1194"/>
      <c r="F25" s="1194"/>
      <c r="G25" s="1194"/>
      <c r="H25" s="1195"/>
      <c r="I25" s="1191">
        <f t="shared" si="0"/>
      </c>
      <c r="J25" s="1100"/>
    </row>
    <row r="26" spans="1:10" ht="20.25" customHeight="1">
      <c r="A26" s="1100"/>
      <c r="B26" s="1192"/>
      <c r="C26" s="1193"/>
      <c r="D26" s="1194"/>
      <c r="E26" s="1196"/>
      <c r="F26" s="1196"/>
      <c r="G26" s="1196"/>
      <c r="H26" s="1197"/>
      <c r="I26" s="1191">
        <f t="shared" si="0"/>
      </c>
      <c r="J26" s="1100"/>
    </row>
    <row r="27" spans="1:10" ht="20.25" customHeight="1">
      <c r="A27" s="1100"/>
      <c r="B27" s="1192"/>
      <c r="C27" s="1193"/>
      <c r="D27" s="1194"/>
      <c r="E27" s="1196"/>
      <c r="F27" s="1196"/>
      <c r="G27" s="1196"/>
      <c r="H27" s="1197"/>
      <c r="I27" s="1191">
        <f t="shared" si="0"/>
      </c>
      <c r="J27" s="1100"/>
    </row>
    <row r="28" spans="1:10" ht="20.25" customHeight="1">
      <c r="A28" s="1100"/>
      <c r="B28" s="1192"/>
      <c r="C28" s="1193"/>
      <c r="D28" s="1194"/>
      <c r="E28" s="1196"/>
      <c r="F28" s="1196"/>
      <c r="G28" s="1196"/>
      <c r="H28" s="1197"/>
      <c r="I28" s="1191">
        <f t="shared" si="0"/>
      </c>
      <c r="J28" s="1100"/>
    </row>
    <row r="29" spans="1:10" ht="20.25" customHeight="1">
      <c r="A29" s="1100"/>
      <c r="B29" s="1192"/>
      <c r="C29" s="1193"/>
      <c r="D29" s="1194"/>
      <c r="E29" s="1196"/>
      <c r="F29" s="1196"/>
      <c r="G29" s="1196"/>
      <c r="H29" s="1197"/>
      <c r="I29" s="1191">
        <f t="shared" si="0"/>
      </c>
      <c r="J29" s="1100"/>
    </row>
    <row r="30" spans="1:10" ht="20.25" customHeight="1">
      <c r="A30" s="1100"/>
      <c r="B30" s="1198"/>
      <c r="C30" s="1199"/>
      <c r="D30" s="1194"/>
      <c r="E30" s="1200"/>
      <c r="F30" s="1200"/>
      <c r="G30" s="1200"/>
      <c r="H30" s="1201"/>
      <c r="I30" s="1191">
        <f t="shared" si="0"/>
      </c>
      <c r="J30" s="1100"/>
    </row>
    <row r="31" spans="1:10" ht="20.25" customHeight="1">
      <c r="A31" s="1100"/>
      <c r="B31" s="1198"/>
      <c r="C31" s="1199"/>
      <c r="D31" s="1194"/>
      <c r="E31" s="1200"/>
      <c r="F31" s="1200"/>
      <c r="G31" s="1200"/>
      <c r="H31" s="1201"/>
      <c r="I31" s="1191">
        <f t="shared" si="0"/>
      </c>
      <c r="J31" s="1100"/>
    </row>
    <row r="32" spans="1:10" ht="20.25" customHeight="1">
      <c r="A32" s="1100"/>
      <c r="B32" s="1192"/>
      <c r="C32" s="1193"/>
      <c r="D32" s="1194"/>
      <c r="E32" s="1196"/>
      <c r="F32" s="1196"/>
      <c r="G32" s="1196"/>
      <c r="H32" s="1197"/>
      <c r="I32" s="1191">
        <f t="shared" si="0"/>
      </c>
      <c r="J32" s="1100"/>
    </row>
    <row r="33" spans="1:10" ht="20.25" customHeight="1">
      <c r="A33" s="1100"/>
      <c r="B33" s="1192"/>
      <c r="C33" s="1193"/>
      <c r="D33" s="1194"/>
      <c r="E33" s="1196"/>
      <c r="F33" s="1196"/>
      <c r="G33" s="1196"/>
      <c r="H33" s="1197"/>
      <c r="I33" s="1191">
        <f t="shared" si="0"/>
      </c>
      <c r="J33" s="1100"/>
    </row>
    <row r="34" spans="1:10" ht="20.25" customHeight="1">
      <c r="A34" s="1100"/>
      <c r="B34" s="1192"/>
      <c r="C34" s="1193"/>
      <c r="D34" s="1194"/>
      <c r="E34" s="1196"/>
      <c r="F34" s="1196"/>
      <c r="G34" s="1196"/>
      <c r="H34" s="1197"/>
      <c r="I34" s="1191">
        <f t="shared" si="0"/>
      </c>
      <c r="J34" s="1100"/>
    </row>
    <row r="35" spans="1:10" ht="20.25" customHeight="1">
      <c r="A35" s="1100"/>
      <c r="B35" s="1192"/>
      <c r="C35" s="1193"/>
      <c r="D35" s="1194"/>
      <c r="E35" s="1196"/>
      <c r="F35" s="1196"/>
      <c r="G35" s="1196"/>
      <c r="H35" s="1197"/>
      <c r="I35" s="1191">
        <f t="shared" si="0"/>
      </c>
      <c r="J35" s="1100"/>
    </row>
    <row r="36" spans="1:10" ht="20.25" customHeight="1">
      <c r="A36" s="1100"/>
      <c r="B36" s="1192"/>
      <c r="C36" s="1193"/>
      <c r="D36" s="1194"/>
      <c r="E36" s="1194"/>
      <c r="F36" s="1194"/>
      <c r="G36" s="1194"/>
      <c r="H36" s="1195"/>
      <c r="I36" s="1191">
        <f t="shared" si="0"/>
      </c>
      <c r="J36" s="1100"/>
    </row>
    <row r="37" spans="1:10" ht="20.25" customHeight="1">
      <c r="A37" s="1100"/>
      <c r="B37" s="1192"/>
      <c r="C37" s="1193"/>
      <c r="D37" s="1194"/>
      <c r="E37" s="1196"/>
      <c r="F37" s="1196"/>
      <c r="G37" s="1196"/>
      <c r="H37" s="1197"/>
      <c r="I37" s="1191">
        <f t="shared" si="0"/>
      </c>
      <c r="J37" s="1100"/>
    </row>
    <row r="38" spans="1:10" ht="20.25" customHeight="1">
      <c r="A38" s="1100"/>
      <c r="B38" s="1202"/>
      <c r="C38" s="1203"/>
      <c r="D38" s="1204"/>
      <c r="E38" s="1205"/>
      <c r="F38" s="1205"/>
      <c r="G38" s="1205"/>
      <c r="H38" s="1206"/>
      <c r="I38" s="1191">
        <f t="shared" si="0"/>
      </c>
      <c r="J38" s="1100"/>
    </row>
    <row r="39" spans="1:10" s="1136" customFormat="1" ht="20.25" customHeight="1">
      <c r="A39" s="1129"/>
      <c r="B39" s="2018" t="s">
        <v>511</v>
      </c>
      <c r="C39" s="2076"/>
      <c r="D39" s="1207">
        <f>SUM(D10:D38)</f>
        <v>0</v>
      </c>
      <c r="E39" s="1207">
        <f>SUM(E10:E38)</f>
        <v>0</v>
      </c>
      <c r="F39" s="1207">
        <f>SUM(F10:F38)</f>
        <v>0</v>
      </c>
      <c r="G39" s="1207">
        <f>SUM(G10:G38)</f>
        <v>0</v>
      </c>
      <c r="H39" s="1207">
        <f>SUM(H10:H38)</f>
        <v>0</v>
      </c>
      <c r="I39" s="1208">
        <f>D39-E39-F39-G39-H39</f>
        <v>0</v>
      </c>
      <c r="J39" s="1129"/>
    </row>
    <row r="40" spans="1:10" s="1136" customFormat="1" ht="20.25" customHeight="1">
      <c r="A40" s="1129"/>
      <c r="B40" s="1209"/>
      <c r="C40" s="1209"/>
      <c r="D40" s="1209"/>
      <c r="E40" s="1210"/>
      <c r="F40" s="1210"/>
      <c r="G40" s="1210"/>
      <c r="H40" s="1210"/>
      <c r="I40" s="1211"/>
      <c r="J40" s="1129"/>
    </row>
    <row r="41" spans="1:10" s="1136" customFormat="1" ht="20.25" customHeight="1">
      <c r="A41" s="1129"/>
      <c r="B41" s="2073" t="s">
        <v>818</v>
      </c>
      <c r="C41" s="2074"/>
      <c r="D41" s="2075"/>
      <c r="E41" s="1212">
        <f>E39*0.25</f>
        <v>0</v>
      </c>
      <c r="F41" s="1212">
        <f>F39*0.15</f>
        <v>0</v>
      </c>
      <c r="G41" s="1213">
        <f>G39*0.08</f>
        <v>0</v>
      </c>
      <c r="J41" s="1129"/>
    </row>
    <row r="42" spans="1:10" s="1136" customFormat="1" ht="20.25" customHeight="1">
      <c r="A42" s="1129"/>
      <c r="B42" s="2078" t="s">
        <v>819</v>
      </c>
      <c r="C42" s="2079"/>
      <c r="D42" s="2080"/>
      <c r="E42" s="1214">
        <f>'Avstemming mva total'!J23</f>
        <v>0</v>
      </c>
      <c r="F42" s="1214">
        <f>'Avstemming mva total'!J24</f>
        <v>0</v>
      </c>
      <c r="G42" s="1215">
        <f>'Avstemming mva total'!J25</f>
        <v>0</v>
      </c>
      <c r="J42" s="1129"/>
    </row>
    <row r="43" spans="1:10" s="1136" customFormat="1" ht="20.25" customHeight="1">
      <c r="A43" s="1129"/>
      <c r="B43" s="2081" t="s">
        <v>1160</v>
      </c>
      <c r="C43" s="2082"/>
      <c r="D43" s="2083"/>
      <c r="E43" s="1216">
        <f>E41-E42</f>
        <v>0</v>
      </c>
      <c r="F43" s="1216">
        <f>F41-F42</f>
        <v>0</v>
      </c>
      <c r="G43" s="1217">
        <f>G41-G42</f>
        <v>0</v>
      </c>
      <c r="J43" s="1129"/>
    </row>
    <row r="44" spans="1:10" s="1136" customFormat="1" ht="20.25" customHeight="1">
      <c r="A44" s="1129"/>
      <c r="B44" s="1153"/>
      <c r="C44" s="1153"/>
      <c r="D44" s="1154"/>
      <c r="E44" s="1155"/>
      <c r="F44" s="1155"/>
      <c r="G44" s="1155"/>
      <c r="H44" s="1155"/>
      <c r="I44" s="1155"/>
      <c r="J44" s="1129"/>
    </row>
    <row r="45" spans="1:10" ht="15.75" customHeight="1">
      <c r="A45" s="1100"/>
      <c r="B45" s="1218" t="s">
        <v>820</v>
      </c>
      <c r="C45" s="1219"/>
      <c r="D45" s="1220"/>
      <c r="E45" s="1220"/>
      <c r="F45" s="1220"/>
      <c r="G45" s="1220"/>
      <c r="H45" s="1220"/>
      <c r="I45" s="1221"/>
      <c r="J45" s="1100"/>
    </row>
    <row r="46" spans="1:10" ht="15.75" customHeight="1">
      <c r="A46" s="1100"/>
      <c r="B46" s="2084"/>
      <c r="C46" s="2085"/>
      <c r="D46" s="2085"/>
      <c r="E46" s="2085"/>
      <c r="F46" s="2085"/>
      <c r="G46" s="2085"/>
      <c r="H46" s="2085"/>
      <c r="I46" s="2086"/>
      <c r="J46" s="1100"/>
    </row>
    <row r="47" spans="1:10" ht="15.75" customHeight="1">
      <c r="A47" s="1100"/>
      <c r="B47" s="2087"/>
      <c r="C47" s="2088"/>
      <c r="D47" s="2088"/>
      <c r="E47" s="2088"/>
      <c r="F47" s="2088"/>
      <c r="G47" s="2088"/>
      <c r="H47" s="2088"/>
      <c r="I47" s="2089"/>
      <c r="J47" s="1100"/>
    </row>
    <row r="48" spans="1:10" ht="15.75" customHeight="1">
      <c r="A48" s="1100"/>
      <c r="B48" s="2090"/>
      <c r="C48" s="2091"/>
      <c r="D48" s="2091"/>
      <c r="E48" s="2091"/>
      <c r="F48" s="2091"/>
      <c r="G48" s="2091"/>
      <c r="H48" s="2091"/>
      <c r="I48" s="2092"/>
      <c r="J48" s="1100"/>
    </row>
    <row r="49" spans="1:10" ht="15.75" customHeight="1">
      <c r="A49" s="1100"/>
      <c r="B49" s="1100"/>
      <c r="C49" s="1100"/>
      <c r="D49" s="1100"/>
      <c r="E49" s="1100"/>
      <c r="F49" s="1100"/>
      <c r="G49" s="1100"/>
      <c r="H49" s="1100"/>
      <c r="I49" s="1100"/>
      <c r="J49" s="1100"/>
    </row>
    <row r="50" ht="15.75" customHeight="1"/>
    <row r="51" ht="15.75" customHeight="1"/>
    <row r="52" ht="15.75" customHeight="1"/>
    <row r="53" ht="15.75" customHeight="1"/>
    <row r="54" ht="15.75" customHeight="1"/>
    <row r="55" ht="15.75" customHeight="1"/>
    <row r="56" ht="15.75" customHeight="1"/>
    <row r="57" ht="15.75" customHeight="1"/>
    <row r="58" ht="15.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3.5" customHeight="1"/>
    <row r="83" ht="13.5" customHeight="1"/>
    <row r="84" spans="1:10" ht="13.5" customHeight="1">
      <c r="A84" s="1160"/>
      <c r="B84" s="1160"/>
      <c r="C84" s="1160"/>
      <c r="D84" s="1160"/>
      <c r="J84" s="1160"/>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mergeCells count="12">
    <mergeCell ref="B46:I48"/>
    <mergeCell ref="H3:I3"/>
    <mergeCell ref="H4:I4"/>
    <mergeCell ref="H5:I5"/>
    <mergeCell ref="B6:I6"/>
    <mergeCell ref="B8:I8"/>
    <mergeCell ref="B41:D41"/>
    <mergeCell ref="B39:C39"/>
    <mergeCell ref="B2:E3"/>
    <mergeCell ref="H2:I2"/>
    <mergeCell ref="B42:D42"/>
    <mergeCell ref="B43:D43"/>
  </mergeCells>
  <printOptions/>
  <pageMargins left="0.25" right="0.25" top="0.75" bottom="0.75" header="0.3" footer="0.3"/>
  <pageSetup fitToHeight="1" fitToWidth="1" orientation="portrait" paperSize="9" scale="78" r:id="rId1"/>
</worksheet>
</file>

<file path=xl/worksheets/sheet93.xml><?xml version="1.0" encoding="utf-8"?>
<worksheet xmlns="http://schemas.openxmlformats.org/spreadsheetml/2006/main" xmlns:r="http://schemas.openxmlformats.org/officeDocument/2006/relationships">
  <sheetPr>
    <pageSetUpPr fitToPage="1"/>
  </sheetPr>
  <dimension ref="A1:J84"/>
  <sheetViews>
    <sheetView zoomScalePageLayoutView="0" workbookViewId="0" topLeftCell="A1">
      <selection activeCell="B10" sqref="B10"/>
    </sheetView>
  </sheetViews>
  <sheetFormatPr defaultColWidth="10.28125" defaultRowHeight="12.75"/>
  <cols>
    <col min="1" max="1" width="2.28125" style="1101" customWidth="1"/>
    <col min="2" max="2" width="8.7109375" style="1101" customWidth="1"/>
    <col min="3" max="3" width="24.28125" style="1101" customWidth="1"/>
    <col min="4" max="9" width="14.421875" style="1101" customWidth="1"/>
    <col min="10" max="10" width="2.28125" style="1101" customWidth="1"/>
    <col min="11" max="16384" width="10.28125" style="1101" customWidth="1"/>
  </cols>
  <sheetData>
    <row r="1" spans="1:10" ht="15.75" customHeight="1">
      <c r="A1" s="1100"/>
      <c r="B1" s="1100"/>
      <c r="C1" s="1100"/>
      <c r="D1" s="1100"/>
      <c r="E1" s="1100"/>
      <c r="F1" s="1100"/>
      <c r="G1" s="1100"/>
      <c r="H1" s="1100"/>
      <c r="I1" s="1100"/>
      <c r="J1" s="1100"/>
    </row>
    <row r="2" spans="1:10" ht="16.5" customHeight="1">
      <c r="A2" s="1100"/>
      <c r="B2" s="2077" t="s">
        <v>1166</v>
      </c>
      <c r="C2" s="2061"/>
      <c r="D2" s="2061"/>
      <c r="E2" s="2061"/>
      <c r="G2" s="1102" t="s">
        <v>1095</v>
      </c>
      <c r="H2" s="2069">
        <f>IF('Avstemming mva total'!$M$3="","",'Avstemming mva total'!$M$3)</f>
      </c>
      <c r="I2" s="2070"/>
      <c r="J2" s="1100"/>
    </row>
    <row r="3" spans="1:10" ht="16.5" customHeight="1">
      <c r="A3" s="1100"/>
      <c r="B3" s="2061"/>
      <c r="C3" s="2061"/>
      <c r="D3" s="2061"/>
      <c r="E3" s="2061"/>
      <c r="G3" s="1103" t="s">
        <v>130</v>
      </c>
      <c r="H3" s="2047">
        <f>IF('Avstemming mva total'!$M$4="","",'Avstemming mva total'!$M$4)</f>
      </c>
      <c r="I3" s="2048"/>
      <c r="J3" s="1100"/>
    </row>
    <row r="4" spans="1:10" ht="16.5" customHeight="1">
      <c r="A4" s="1100"/>
      <c r="B4" s="1100"/>
      <c r="C4" s="1100"/>
      <c r="D4" s="1100"/>
      <c r="E4" s="1100"/>
      <c r="G4" s="1103" t="s">
        <v>289</v>
      </c>
      <c r="H4" s="2093">
        <v>9</v>
      </c>
      <c r="I4" s="2048"/>
      <c r="J4" s="1100"/>
    </row>
    <row r="5" spans="1:10" ht="16.5" customHeight="1">
      <c r="A5" s="1100"/>
      <c r="B5" s="1153"/>
      <c r="C5" s="1153"/>
      <c r="D5" s="1153"/>
      <c r="E5" s="1153"/>
      <c r="F5" s="1182"/>
      <c r="G5" s="1104" t="s">
        <v>917</v>
      </c>
      <c r="H5" s="2094">
        <f ca="1">TODAY()</f>
        <v>42394</v>
      </c>
      <c r="I5" s="2095"/>
      <c r="J5" s="1100"/>
    </row>
    <row r="6" spans="1:10" ht="27.75" customHeight="1">
      <c r="A6" s="1100"/>
      <c r="B6" s="2096" t="s">
        <v>1154</v>
      </c>
      <c r="C6" s="2096"/>
      <c r="D6" s="2096"/>
      <c r="E6" s="2096"/>
      <c r="F6" s="2096"/>
      <c r="G6" s="2096"/>
      <c r="H6" s="2096"/>
      <c r="I6" s="2096"/>
      <c r="J6" s="1100"/>
    </row>
    <row r="7" spans="1:10" ht="19.5" customHeight="1">
      <c r="A7" s="1100"/>
      <c r="B7" s="1153"/>
      <c r="C7" s="1153"/>
      <c r="D7" s="1153"/>
      <c r="E7" s="1153"/>
      <c r="F7" s="1153"/>
      <c r="G7" s="1153"/>
      <c r="H7" s="1153"/>
      <c r="I7" s="1183"/>
      <c r="J7" s="1100"/>
    </row>
    <row r="8" spans="1:10" ht="15">
      <c r="A8" s="1100"/>
      <c r="B8" s="2097" t="s">
        <v>817</v>
      </c>
      <c r="C8" s="2098"/>
      <c r="D8" s="2098"/>
      <c r="E8" s="2098"/>
      <c r="F8" s="2098"/>
      <c r="G8" s="2098"/>
      <c r="H8" s="2098"/>
      <c r="I8" s="2099"/>
      <c r="J8" s="1100"/>
    </row>
    <row r="9" spans="1:10" ht="33" customHeight="1">
      <c r="A9" s="1100"/>
      <c r="B9" s="1184" t="s">
        <v>343</v>
      </c>
      <c r="C9" s="1184" t="s">
        <v>344</v>
      </c>
      <c r="D9" s="1185" t="s">
        <v>893</v>
      </c>
      <c r="E9" s="1186" t="s">
        <v>1155</v>
      </c>
      <c r="F9" s="1186" t="s">
        <v>1156</v>
      </c>
      <c r="G9" s="1186" t="s">
        <v>1157</v>
      </c>
      <c r="H9" s="1186" t="s">
        <v>1158</v>
      </c>
      <c r="I9" s="1186" t="s">
        <v>1159</v>
      </c>
      <c r="J9" s="1100"/>
    </row>
    <row r="10" spans="1:10" ht="20.25" customHeight="1">
      <c r="A10" s="1100"/>
      <c r="B10" s="1187"/>
      <c r="C10" s="1188"/>
      <c r="D10" s="1189"/>
      <c r="E10" s="1189"/>
      <c r="F10" s="1189"/>
      <c r="G10" s="1189"/>
      <c r="H10" s="1190"/>
      <c r="I10" s="1191">
        <f>IF(D10="","",D10-E10-F10-G10-H10)</f>
      </c>
      <c r="J10" s="1100"/>
    </row>
    <row r="11" spans="1:10" ht="20.25" customHeight="1">
      <c r="A11" s="1100"/>
      <c r="B11" s="1192"/>
      <c r="C11" s="1193"/>
      <c r="D11" s="1194"/>
      <c r="E11" s="1194"/>
      <c r="F11" s="1194"/>
      <c r="G11" s="1194"/>
      <c r="H11" s="1195"/>
      <c r="I11" s="1191">
        <f aca="true" t="shared" si="0" ref="I11:I38">IF(D11="","",D11-E11-F11-G11-H11)</f>
      </c>
      <c r="J11" s="1100"/>
    </row>
    <row r="12" spans="1:10" ht="20.25" customHeight="1">
      <c r="A12" s="1100"/>
      <c r="B12" s="1192"/>
      <c r="C12" s="1193"/>
      <c r="D12" s="1194"/>
      <c r="E12" s="1194"/>
      <c r="F12" s="1194"/>
      <c r="G12" s="1194"/>
      <c r="H12" s="1195"/>
      <c r="I12" s="1191">
        <f t="shared" si="0"/>
      </c>
      <c r="J12" s="1100"/>
    </row>
    <row r="13" spans="1:10" ht="20.25" customHeight="1">
      <c r="A13" s="1100"/>
      <c r="B13" s="1192"/>
      <c r="C13" s="1193"/>
      <c r="D13" s="1194"/>
      <c r="E13" s="1194"/>
      <c r="F13" s="1194"/>
      <c r="G13" s="1194"/>
      <c r="H13" s="1195"/>
      <c r="I13" s="1191">
        <f t="shared" si="0"/>
      </c>
      <c r="J13" s="1100"/>
    </row>
    <row r="14" spans="1:10" ht="20.25" customHeight="1">
      <c r="A14" s="1100"/>
      <c r="B14" s="1192"/>
      <c r="C14" s="1193"/>
      <c r="D14" s="1194"/>
      <c r="E14" s="1194"/>
      <c r="F14" s="1194"/>
      <c r="G14" s="1194"/>
      <c r="H14" s="1195"/>
      <c r="I14" s="1191">
        <f t="shared" si="0"/>
      </c>
      <c r="J14" s="1100"/>
    </row>
    <row r="15" spans="1:10" ht="20.25" customHeight="1">
      <c r="A15" s="1100"/>
      <c r="B15" s="1192"/>
      <c r="C15" s="1193"/>
      <c r="D15" s="1194"/>
      <c r="E15" s="1194"/>
      <c r="F15" s="1194"/>
      <c r="G15" s="1194"/>
      <c r="H15" s="1195"/>
      <c r="I15" s="1191">
        <f t="shared" si="0"/>
      </c>
      <c r="J15" s="1100"/>
    </row>
    <row r="16" spans="1:10" ht="20.25" customHeight="1">
      <c r="A16" s="1100"/>
      <c r="B16" s="1192"/>
      <c r="C16" s="1193"/>
      <c r="D16" s="1194"/>
      <c r="E16" s="1194"/>
      <c r="F16" s="1194"/>
      <c r="G16" s="1194"/>
      <c r="H16" s="1195"/>
      <c r="I16" s="1191">
        <f t="shared" si="0"/>
      </c>
      <c r="J16" s="1100"/>
    </row>
    <row r="17" spans="1:10" ht="20.25" customHeight="1">
      <c r="A17" s="1100"/>
      <c r="B17" s="1192"/>
      <c r="C17" s="1193"/>
      <c r="D17" s="1194"/>
      <c r="E17" s="1194"/>
      <c r="F17" s="1194"/>
      <c r="G17" s="1194"/>
      <c r="H17" s="1195"/>
      <c r="I17" s="1191">
        <f t="shared" si="0"/>
      </c>
      <c r="J17" s="1100"/>
    </row>
    <row r="18" spans="1:10" ht="20.25" customHeight="1">
      <c r="A18" s="1100"/>
      <c r="B18" s="1192"/>
      <c r="C18" s="1193"/>
      <c r="D18" s="1194"/>
      <c r="E18" s="1194"/>
      <c r="F18" s="1194"/>
      <c r="G18" s="1194"/>
      <c r="H18" s="1195"/>
      <c r="I18" s="1191">
        <f t="shared" si="0"/>
      </c>
      <c r="J18" s="1100"/>
    </row>
    <row r="19" spans="1:10" ht="20.25" customHeight="1">
      <c r="A19" s="1100"/>
      <c r="B19" s="1192"/>
      <c r="C19" s="1193"/>
      <c r="D19" s="1194"/>
      <c r="E19" s="1194"/>
      <c r="F19" s="1194"/>
      <c r="G19" s="1194"/>
      <c r="H19" s="1195"/>
      <c r="I19" s="1191">
        <f t="shared" si="0"/>
      </c>
      <c r="J19" s="1100"/>
    </row>
    <row r="20" spans="1:10" ht="20.25" customHeight="1">
      <c r="A20" s="1100"/>
      <c r="B20" s="1192"/>
      <c r="C20" s="1193"/>
      <c r="D20" s="1194"/>
      <c r="E20" s="1194"/>
      <c r="F20" s="1194"/>
      <c r="G20" s="1194"/>
      <c r="H20" s="1195"/>
      <c r="I20" s="1191">
        <f t="shared" si="0"/>
      </c>
      <c r="J20" s="1100"/>
    </row>
    <row r="21" spans="1:10" ht="20.25" customHeight="1">
      <c r="A21" s="1100"/>
      <c r="B21" s="1192"/>
      <c r="C21" s="1193"/>
      <c r="D21" s="1194"/>
      <c r="E21" s="1194"/>
      <c r="F21" s="1194"/>
      <c r="G21" s="1194"/>
      <c r="H21" s="1195"/>
      <c r="I21" s="1191">
        <f t="shared" si="0"/>
      </c>
      <c r="J21" s="1100"/>
    </row>
    <row r="22" spans="1:10" ht="20.25" customHeight="1">
      <c r="A22" s="1100"/>
      <c r="B22" s="1192"/>
      <c r="C22" s="1193"/>
      <c r="D22" s="1194"/>
      <c r="E22" s="1194"/>
      <c r="F22" s="1194"/>
      <c r="G22" s="1194"/>
      <c r="H22" s="1195"/>
      <c r="I22" s="1191">
        <f t="shared" si="0"/>
      </c>
      <c r="J22" s="1100"/>
    </row>
    <row r="23" spans="1:10" ht="20.25" customHeight="1">
      <c r="A23" s="1100"/>
      <c r="B23" s="1192"/>
      <c r="C23" s="1193"/>
      <c r="D23" s="1194"/>
      <c r="E23" s="1194"/>
      <c r="F23" s="1194"/>
      <c r="G23" s="1194"/>
      <c r="H23" s="1195"/>
      <c r="I23" s="1191">
        <f t="shared" si="0"/>
      </c>
      <c r="J23" s="1100"/>
    </row>
    <row r="24" spans="1:10" ht="20.25" customHeight="1">
      <c r="A24" s="1100"/>
      <c r="B24" s="1192"/>
      <c r="C24" s="1193"/>
      <c r="D24" s="1194"/>
      <c r="E24" s="1194"/>
      <c r="F24" s="1194"/>
      <c r="G24" s="1194"/>
      <c r="H24" s="1195"/>
      <c r="I24" s="1191">
        <f t="shared" si="0"/>
      </c>
      <c r="J24" s="1100"/>
    </row>
    <row r="25" spans="1:10" ht="20.25" customHeight="1">
      <c r="A25" s="1100"/>
      <c r="B25" s="1192"/>
      <c r="C25" s="1193"/>
      <c r="D25" s="1194"/>
      <c r="E25" s="1194"/>
      <c r="F25" s="1194"/>
      <c r="G25" s="1194"/>
      <c r="H25" s="1195"/>
      <c r="I25" s="1191">
        <f t="shared" si="0"/>
      </c>
      <c r="J25" s="1100"/>
    </row>
    <row r="26" spans="1:10" ht="20.25" customHeight="1">
      <c r="A26" s="1100"/>
      <c r="B26" s="1192"/>
      <c r="C26" s="1193"/>
      <c r="D26" s="1194"/>
      <c r="E26" s="1196"/>
      <c r="F26" s="1196"/>
      <c r="G26" s="1196"/>
      <c r="H26" s="1197"/>
      <c r="I26" s="1191">
        <f t="shared" si="0"/>
      </c>
      <c r="J26" s="1100"/>
    </row>
    <row r="27" spans="1:10" ht="20.25" customHeight="1">
      <c r="A27" s="1100"/>
      <c r="B27" s="1192"/>
      <c r="C27" s="1193"/>
      <c r="D27" s="1194"/>
      <c r="E27" s="1196"/>
      <c r="F27" s="1196"/>
      <c r="G27" s="1196"/>
      <c r="H27" s="1197"/>
      <c r="I27" s="1191">
        <f t="shared" si="0"/>
      </c>
      <c r="J27" s="1100"/>
    </row>
    <row r="28" spans="1:10" ht="20.25" customHeight="1">
      <c r="A28" s="1100"/>
      <c r="B28" s="1192"/>
      <c r="C28" s="1193"/>
      <c r="D28" s="1194"/>
      <c r="E28" s="1196"/>
      <c r="F28" s="1196"/>
      <c r="G28" s="1196"/>
      <c r="H28" s="1197"/>
      <c r="I28" s="1191">
        <f t="shared" si="0"/>
      </c>
      <c r="J28" s="1100"/>
    </row>
    <row r="29" spans="1:10" ht="20.25" customHeight="1">
      <c r="A29" s="1100"/>
      <c r="B29" s="1192"/>
      <c r="C29" s="1193"/>
      <c r="D29" s="1194"/>
      <c r="E29" s="1196"/>
      <c r="F29" s="1196"/>
      <c r="G29" s="1196"/>
      <c r="H29" s="1197"/>
      <c r="I29" s="1191">
        <f t="shared" si="0"/>
      </c>
      <c r="J29" s="1100"/>
    </row>
    <row r="30" spans="1:10" ht="20.25" customHeight="1">
      <c r="A30" s="1100"/>
      <c r="B30" s="1198"/>
      <c r="C30" s="1199"/>
      <c r="D30" s="1194"/>
      <c r="E30" s="1200"/>
      <c r="F30" s="1200"/>
      <c r="G30" s="1200"/>
      <c r="H30" s="1201"/>
      <c r="I30" s="1191">
        <f t="shared" si="0"/>
      </c>
      <c r="J30" s="1100"/>
    </row>
    <row r="31" spans="1:10" ht="20.25" customHeight="1">
      <c r="A31" s="1100"/>
      <c r="B31" s="1198"/>
      <c r="C31" s="1199"/>
      <c r="D31" s="1194"/>
      <c r="E31" s="1200"/>
      <c r="F31" s="1200"/>
      <c r="G31" s="1200"/>
      <c r="H31" s="1201"/>
      <c r="I31" s="1191">
        <f t="shared" si="0"/>
      </c>
      <c r="J31" s="1100"/>
    </row>
    <row r="32" spans="1:10" ht="20.25" customHeight="1">
      <c r="A32" s="1100"/>
      <c r="B32" s="1192"/>
      <c r="C32" s="1193"/>
      <c r="D32" s="1194"/>
      <c r="E32" s="1196"/>
      <c r="F32" s="1196"/>
      <c r="G32" s="1196"/>
      <c r="H32" s="1197"/>
      <c r="I32" s="1191">
        <f t="shared" si="0"/>
      </c>
      <c r="J32" s="1100"/>
    </row>
    <row r="33" spans="1:10" ht="20.25" customHeight="1">
      <c r="A33" s="1100"/>
      <c r="B33" s="1192"/>
      <c r="C33" s="1193"/>
      <c r="D33" s="1194"/>
      <c r="E33" s="1196"/>
      <c r="F33" s="1196"/>
      <c r="G33" s="1196"/>
      <c r="H33" s="1197"/>
      <c r="I33" s="1191">
        <f t="shared" si="0"/>
      </c>
      <c r="J33" s="1100"/>
    </row>
    <row r="34" spans="1:10" ht="20.25" customHeight="1">
      <c r="A34" s="1100"/>
      <c r="B34" s="1192"/>
      <c r="C34" s="1193"/>
      <c r="D34" s="1194"/>
      <c r="E34" s="1196"/>
      <c r="F34" s="1196"/>
      <c r="G34" s="1196"/>
      <c r="H34" s="1197"/>
      <c r="I34" s="1191">
        <f t="shared" si="0"/>
      </c>
      <c r="J34" s="1100"/>
    </row>
    <row r="35" spans="1:10" ht="20.25" customHeight="1">
      <c r="A35" s="1100"/>
      <c r="B35" s="1192"/>
      <c r="C35" s="1193"/>
      <c r="D35" s="1194"/>
      <c r="E35" s="1196"/>
      <c r="F35" s="1196"/>
      <c r="G35" s="1196"/>
      <c r="H35" s="1197"/>
      <c r="I35" s="1191">
        <f t="shared" si="0"/>
      </c>
      <c r="J35" s="1100"/>
    </row>
    <row r="36" spans="1:10" ht="20.25" customHeight="1">
      <c r="A36" s="1100"/>
      <c r="B36" s="1192"/>
      <c r="C36" s="1193"/>
      <c r="D36" s="1194"/>
      <c r="E36" s="1194"/>
      <c r="F36" s="1194"/>
      <c r="G36" s="1194"/>
      <c r="H36" s="1195"/>
      <c r="I36" s="1191">
        <f t="shared" si="0"/>
      </c>
      <c r="J36" s="1100"/>
    </row>
    <row r="37" spans="1:10" ht="20.25" customHeight="1">
      <c r="A37" s="1100"/>
      <c r="B37" s="1192"/>
      <c r="C37" s="1193"/>
      <c r="D37" s="1194"/>
      <c r="E37" s="1196"/>
      <c r="F37" s="1196"/>
      <c r="G37" s="1196"/>
      <c r="H37" s="1197"/>
      <c r="I37" s="1191">
        <f t="shared" si="0"/>
      </c>
      <c r="J37" s="1100"/>
    </row>
    <row r="38" spans="1:10" ht="20.25" customHeight="1">
      <c r="A38" s="1100"/>
      <c r="B38" s="1202"/>
      <c r="C38" s="1203"/>
      <c r="D38" s="1204"/>
      <c r="E38" s="1205"/>
      <c r="F38" s="1205"/>
      <c r="G38" s="1205"/>
      <c r="H38" s="1206"/>
      <c r="I38" s="1191">
        <f t="shared" si="0"/>
      </c>
      <c r="J38" s="1100"/>
    </row>
    <row r="39" spans="1:10" s="1136" customFormat="1" ht="20.25" customHeight="1">
      <c r="A39" s="1129"/>
      <c r="B39" s="2018" t="s">
        <v>511</v>
      </c>
      <c r="C39" s="2076"/>
      <c r="D39" s="1207">
        <f>SUM(D10:D38)</f>
        <v>0</v>
      </c>
      <c r="E39" s="1207">
        <f>SUM(E10:E38)</f>
        <v>0</v>
      </c>
      <c r="F39" s="1207">
        <f>SUM(F10:F38)</f>
        <v>0</v>
      </c>
      <c r="G39" s="1207">
        <f>SUM(G10:G38)</f>
        <v>0</v>
      </c>
      <c r="H39" s="1207">
        <f>SUM(H10:H38)</f>
        <v>0</v>
      </c>
      <c r="I39" s="1208">
        <f>D39-E39-F39-G39-H39</f>
        <v>0</v>
      </c>
      <c r="J39" s="1129"/>
    </row>
    <row r="40" spans="1:10" s="1136" customFormat="1" ht="20.25" customHeight="1">
      <c r="A40" s="1129"/>
      <c r="B40" s="1209"/>
      <c r="C40" s="1209"/>
      <c r="D40" s="1209"/>
      <c r="E40" s="1210"/>
      <c r="F40" s="1210"/>
      <c r="G40" s="1210"/>
      <c r="H40" s="1210"/>
      <c r="I40" s="1211"/>
      <c r="J40" s="1129"/>
    </row>
    <row r="41" spans="1:10" s="1136" customFormat="1" ht="20.25" customHeight="1">
      <c r="A41" s="1129"/>
      <c r="B41" s="2073" t="s">
        <v>818</v>
      </c>
      <c r="C41" s="2074"/>
      <c r="D41" s="2075"/>
      <c r="E41" s="1212">
        <f>E39*0.25</f>
        <v>0</v>
      </c>
      <c r="F41" s="1212">
        <f>F39*0.15</f>
        <v>0</v>
      </c>
      <c r="G41" s="1213">
        <f>G39*0.08</f>
        <v>0</v>
      </c>
      <c r="J41" s="1129"/>
    </row>
    <row r="42" spans="1:10" s="1136" customFormat="1" ht="20.25" customHeight="1">
      <c r="A42" s="1129"/>
      <c r="B42" s="2078" t="s">
        <v>819</v>
      </c>
      <c r="C42" s="2079"/>
      <c r="D42" s="2080"/>
      <c r="E42" s="1214">
        <f>'Avstemming mva total'!J23</f>
        <v>0</v>
      </c>
      <c r="F42" s="1214">
        <f>'Avstemming mva total'!J24</f>
        <v>0</v>
      </c>
      <c r="G42" s="1215">
        <f>'Avstemming mva total'!J25</f>
        <v>0</v>
      </c>
      <c r="J42" s="1129"/>
    </row>
    <row r="43" spans="1:10" s="1136" customFormat="1" ht="20.25" customHeight="1">
      <c r="A43" s="1129"/>
      <c r="B43" s="2081" t="s">
        <v>1160</v>
      </c>
      <c r="C43" s="2082"/>
      <c r="D43" s="2083"/>
      <c r="E43" s="1216">
        <f>E41-E42</f>
        <v>0</v>
      </c>
      <c r="F43" s="1216">
        <f>F41-F42</f>
        <v>0</v>
      </c>
      <c r="G43" s="1217">
        <f>G41-G42</f>
        <v>0</v>
      </c>
      <c r="J43" s="1129"/>
    </row>
    <row r="44" spans="1:10" s="1136" customFormat="1" ht="20.25" customHeight="1">
      <c r="A44" s="1129"/>
      <c r="B44" s="1153"/>
      <c r="C44" s="1153"/>
      <c r="D44" s="1154"/>
      <c r="E44" s="1155"/>
      <c r="F44" s="1155"/>
      <c r="G44" s="1155"/>
      <c r="H44" s="1155"/>
      <c r="I44" s="1155"/>
      <c r="J44" s="1129"/>
    </row>
    <row r="45" spans="1:10" ht="15.75" customHeight="1">
      <c r="A45" s="1100"/>
      <c r="B45" s="1218" t="s">
        <v>820</v>
      </c>
      <c r="C45" s="1219"/>
      <c r="D45" s="1220"/>
      <c r="E45" s="1220"/>
      <c r="F45" s="1220"/>
      <c r="G45" s="1220"/>
      <c r="H45" s="1220"/>
      <c r="I45" s="1221"/>
      <c r="J45" s="1100"/>
    </row>
    <row r="46" spans="1:10" ht="15.75" customHeight="1">
      <c r="A46" s="1100"/>
      <c r="B46" s="2084"/>
      <c r="C46" s="2085"/>
      <c r="D46" s="2085"/>
      <c r="E46" s="2085"/>
      <c r="F46" s="2085"/>
      <c r="G46" s="2085"/>
      <c r="H46" s="2085"/>
      <c r="I46" s="2086"/>
      <c r="J46" s="1100"/>
    </row>
    <row r="47" spans="1:10" ht="15.75" customHeight="1">
      <c r="A47" s="1100"/>
      <c r="B47" s="2087"/>
      <c r="C47" s="2088"/>
      <c r="D47" s="2088"/>
      <c r="E47" s="2088"/>
      <c r="F47" s="2088"/>
      <c r="G47" s="2088"/>
      <c r="H47" s="2088"/>
      <c r="I47" s="2089"/>
      <c r="J47" s="1100"/>
    </row>
    <row r="48" spans="1:10" ht="15.75" customHeight="1">
      <c r="A48" s="1100"/>
      <c r="B48" s="2090"/>
      <c r="C48" s="2091"/>
      <c r="D48" s="2091"/>
      <c r="E48" s="2091"/>
      <c r="F48" s="2091"/>
      <c r="G48" s="2091"/>
      <c r="H48" s="2091"/>
      <c r="I48" s="2092"/>
      <c r="J48" s="1100"/>
    </row>
    <row r="49" spans="1:10" ht="15.75" customHeight="1">
      <c r="A49" s="1100"/>
      <c r="B49" s="1100"/>
      <c r="C49" s="1100"/>
      <c r="D49" s="1100"/>
      <c r="E49" s="1100"/>
      <c r="F49" s="1100"/>
      <c r="G49" s="1100"/>
      <c r="H49" s="1100"/>
      <c r="I49" s="1100"/>
      <c r="J49" s="1100"/>
    </row>
    <row r="50" ht="15.75" customHeight="1"/>
    <row r="51" ht="15.75" customHeight="1"/>
    <row r="52" ht="15.75" customHeight="1"/>
    <row r="53" ht="15.75" customHeight="1"/>
    <row r="54" ht="15.75" customHeight="1"/>
    <row r="55" ht="15.75" customHeight="1"/>
    <row r="56" ht="15.75" customHeight="1"/>
    <row r="57" ht="15.75" customHeight="1"/>
    <row r="58" ht="15.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3.5" customHeight="1"/>
    <row r="83" ht="13.5" customHeight="1"/>
    <row r="84" spans="1:10" ht="13.5" customHeight="1">
      <c r="A84" s="1160"/>
      <c r="B84" s="1160"/>
      <c r="C84" s="1160"/>
      <c r="D84" s="1160"/>
      <c r="J84" s="1160"/>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mergeCells count="12">
    <mergeCell ref="B2:E3"/>
    <mergeCell ref="H2:I2"/>
    <mergeCell ref="H3:I3"/>
    <mergeCell ref="H4:I4"/>
    <mergeCell ref="H5:I5"/>
    <mergeCell ref="B6:I6"/>
    <mergeCell ref="B8:I8"/>
    <mergeCell ref="B39:C39"/>
    <mergeCell ref="B41:D41"/>
    <mergeCell ref="B42:D42"/>
    <mergeCell ref="B43:D43"/>
    <mergeCell ref="B46:I48"/>
  </mergeCells>
  <printOptions/>
  <pageMargins left="0.25" right="0.25" top="0.75" bottom="0.75" header="0.3" footer="0.3"/>
  <pageSetup fitToHeight="1" fitToWidth="1" orientation="portrait" paperSize="9" scale="78" r:id="rId1"/>
</worksheet>
</file>

<file path=xl/worksheets/sheet94.xml><?xml version="1.0" encoding="utf-8"?>
<worksheet xmlns="http://schemas.openxmlformats.org/spreadsheetml/2006/main" xmlns:r="http://schemas.openxmlformats.org/officeDocument/2006/relationships">
  <dimension ref="A1:Q34"/>
  <sheetViews>
    <sheetView showGridLines="0" zoomScalePageLayoutView="0" workbookViewId="0" topLeftCell="A1">
      <selection activeCell="P13" sqref="P13"/>
    </sheetView>
  </sheetViews>
  <sheetFormatPr defaultColWidth="11.421875" defaultRowHeight="12.75"/>
  <cols>
    <col min="1" max="1" width="2.28125" style="23" customWidth="1"/>
    <col min="2" max="2" width="8.140625" style="23" customWidth="1"/>
    <col min="3" max="3" width="0" style="23" hidden="1" customWidth="1"/>
    <col min="4" max="4" width="36.140625" style="23" customWidth="1"/>
    <col min="5" max="6" width="11.00390625" style="23" customWidth="1"/>
    <col min="7" max="7" width="9.00390625" style="23" customWidth="1"/>
    <col min="8" max="9" width="10.140625" style="23" customWidth="1"/>
    <col min="10" max="10" width="9.28125" style="23" customWidth="1"/>
    <col min="11" max="11" width="10.8515625" style="23" customWidth="1"/>
    <col min="12" max="12" width="9.57421875" style="23" customWidth="1"/>
    <col min="13" max="13" width="9.421875" style="23" customWidth="1"/>
    <col min="14" max="14" width="10.00390625" style="23" customWidth="1"/>
    <col min="15" max="15" width="10.140625" style="23" customWidth="1"/>
    <col min="16" max="16" width="15.57421875" style="23" customWidth="1"/>
    <col min="17" max="17" width="9.00390625" style="23" customWidth="1"/>
    <col min="18" max="16384" width="11.421875" style="23" customWidth="1"/>
  </cols>
  <sheetData>
    <row r="1" spans="1:17" ht="20.25" customHeight="1">
      <c r="A1" s="90"/>
      <c r="B1" s="90"/>
      <c r="C1" s="90"/>
      <c r="D1" s="90"/>
      <c r="E1" s="90"/>
      <c r="F1" s="739"/>
      <c r="G1" s="739"/>
      <c r="H1" s="739"/>
      <c r="I1" s="739"/>
      <c r="J1" s="739"/>
      <c r="K1" s="739"/>
      <c r="L1" s="739"/>
      <c r="M1" s="739"/>
      <c r="N1" s="90"/>
      <c r="O1" s="739"/>
      <c r="P1" s="972"/>
      <c r="Q1" s="90"/>
    </row>
    <row r="2" spans="1:17" ht="15">
      <c r="A2" s="90"/>
      <c r="B2" s="1379" t="s">
        <v>646</v>
      </c>
      <c r="C2" s="1379"/>
      <c r="D2" s="1379"/>
      <c r="E2" s="1379"/>
      <c r="F2" s="1379"/>
      <c r="G2" s="1379"/>
      <c r="H2" s="1379"/>
      <c r="I2" s="1379"/>
      <c r="J2" s="1379"/>
      <c r="K2" s="1379"/>
      <c r="L2" s="1379"/>
      <c r="M2" s="2103" t="s">
        <v>287</v>
      </c>
      <c r="N2" s="2104"/>
      <c r="O2" s="1951"/>
      <c r="P2" s="1952"/>
      <c r="Q2" s="90"/>
    </row>
    <row r="3" spans="1:17" ht="20.25" customHeight="1">
      <c r="A3" s="90"/>
      <c r="B3" s="1379"/>
      <c r="C3" s="1379"/>
      <c r="D3" s="1379"/>
      <c r="E3" s="1379"/>
      <c r="F3" s="1379"/>
      <c r="G3" s="1379"/>
      <c r="H3" s="1379"/>
      <c r="I3" s="1379"/>
      <c r="J3" s="1379"/>
      <c r="K3" s="1379"/>
      <c r="L3" s="1379"/>
      <c r="M3" s="2101" t="s">
        <v>130</v>
      </c>
      <c r="N3" s="2102"/>
      <c r="O3" s="1953"/>
      <c r="P3" s="1954"/>
      <c r="Q3" s="90"/>
    </row>
    <row r="4" spans="1:17" ht="20.25" customHeight="1">
      <c r="A4" s="90"/>
      <c r="B4" s="683" t="s">
        <v>340</v>
      </c>
      <c r="C4" s="683"/>
      <c r="D4" s="683"/>
      <c r="E4" s="683"/>
      <c r="F4" s="868"/>
      <c r="G4" s="868"/>
      <c r="H4" s="868"/>
      <c r="I4" s="868"/>
      <c r="J4" s="868"/>
      <c r="K4" s="868"/>
      <c r="L4" s="868"/>
      <c r="M4" s="2101" t="s">
        <v>289</v>
      </c>
      <c r="N4" s="2102"/>
      <c r="O4" s="1412">
        <v>1</v>
      </c>
      <c r="P4" s="1413"/>
      <c r="Q4" s="90"/>
    </row>
    <row r="5" spans="1:17" ht="20.25" customHeight="1">
      <c r="A5" s="90"/>
      <c r="B5" s="683"/>
      <c r="C5" s="683"/>
      <c r="D5" s="683"/>
      <c r="E5" s="683"/>
      <c r="F5" s="868"/>
      <c r="G5" s="868"/>
      <c r="H5" s="868"/>
      <c r="I5" s="868"/>
      <c r="J5" s="868"/>
      <c r="K5" s="868"/>
      <c r="L5" s="868"/>
      <c r="M5" s="2110" t="s">
        <v>917</v>
      </c>
      <c r="N5" s="2111"/>
      <c r="O5" s="1414">
        <f ca="1">TODAY()</f>
        <v>42394</v>
      </c>
      <c r="P5" s="1451"/>
      <c r="Q5" s="90"/>
    </row>
    <row r="6" spans="1:17" ht="16.5" customHeight="1">
      <c r="A6" s="90"/>
      <c r="B6" s="270"/>
      <c r="C6" s="90"/>
      <c r="D6" s="90"/>
      <c r="E6" s="90"/>
      <c r="F6" s="90"/>
      <c r="G6" s="90"/>
      <c r="H6" s="90"/>
      <c r="I6" s="90"/>
      <c r="J6" s="90"/>
      <c r="K6" s="90"/>
      <c r="L6" s="90"/>
      <c r="M6" s="90"/>
      <c r="N6" s="90"/>
      <c r="O6" s="90"/>
      <c r="P6" s="90"/>
      <c r="Q6" s="90"/>
    </row>
    <row r="7" spans="1:17" ht="16.5" customHeight="1">
      <c r="A7" s="90"/>
      <c r="B7" s="1493" t="s">
        <v>13</v>
      </c>
      <c r="C7" s="1493"/>
      <c r="D7" s="1493"/>
      <c r="E7" s="1493"/>
      <c r="F7" s="1493"/>
      <c r="G7" s="1493"/>
      <c r="H7" s="1493"/>
      <c r="I7" s="1493"/>
      <c r="J7" s="1493"/>
      <c r="K7" s="1493"/>
      <c r="L7" s="1493"/>
      <c r="M7" s="1493"/>
      <c r="N7" s="1493"/>
      <c r="O7" s="1493"/>
      <c r="P7" s="1493"/>
      <c r="Q7" s="90"/>
    </row>
    <row r="8" spans="1:17" ht="15.75" customHeight="1">
      <c r="A8" s="90"/>
      <c r="B8" s="548" t="s">
        <v>20</v>
      </c>
      <c r="C8" s="109"/>
      <c r="D8" s="109"/>
      <c r="E8" s="109"/>
      <c r="F8" s="109"/>
      <c r="G8" s="109"/>
      <c r="H8" s="109"/>
      <c r="I8" s="109"/>
      <c r="J8" s="109"/>
      <c r="K8" s="109"/>
      <c r="L8" s="109"/>
      <c r="M8" s="109"/>
      <c r="N8" s="109"/>
      <c r="O8" s="109"/>
      <c r="P8" s="109"/>
      <c r="Q8" s="90"/>
    </row>
    <row r="9" spans="1:17" ht="16.5" customHeight="1">
      <c r="A9" s="90"/>
      <c r="B9" s="990"/>
      <c r="C9" s="991"/>
      <c r="D9" s="1488" t="s">
        <v>647</v>
      </c>
      <c r="E9" s="1488"/>
      <c r="F9" s="1569" t="s">
        <v>648</v>
      </c>
      <c r="G9" s="1570"/>
      <c r="H9" s="1570"/>
      <c r="I9" s="1570"/>
      <c r="J9" s="1570"/>
      <c r="K9" s="1570"/>
      <c r="L9" s="1570"/>
      <c r="M9" s="1570"/>
      <c r="N9" s="1570"/>
      <c r="O9" s="1570"/>
      <c r="P9" s="2100"/>
      <c r="Q9" s="90"/>
    </row>
    <row r="10" spans="1:17" ht="15.75" customHeight="1" hidden="1">
      <c r="A10" s="90"/>
      <c r="B10" s="992"/>
      <c r="C10" s="993"/>
      <c r="D10" s="1909"/>
      <c r="E10" s="1909"/>
      <c r="F10" s="994" t="s">
        <v>14</v>
      </c>
      <c r="G10" s="995" t="s">
        <v>15</v>
      </c>
      <c r="H10" s="994" t="s">
        <v>16</v>
      </c>
      <c r="I10" s="995" t="s">
        <v>17</v>
      </c>
      <c r="J10" s="993"/>
      <c r="K10" s="995" t="s">
        <v>18</v>
      </c>
      <c r="L10" s="995" t="s">
        <v>19</v>
      </c>
      <c r="M10" s="995"/>
      <c r="N10" s="996" t="s">
        <v>348</v>
      </c>
      <c r="O10" s="996" t="s">
        <v>348</v>
      </c>
      <c r="P10" s="996"/>
      <c r="Q10" s="90"/>
    </row>
    <row r="11" spans="1:17" ht="15.75" customHeight="1">
      <c r="A11" s="90"/>
      <c r="B11" s="2105"/>
      <c r="C11" s="90"/>
      <c r="D11" s="2108" t="s">
        <v>21</v>
      </c>
      <c r="E11" s="1939" t="s">
        <v>297</v>
      </c>
      <c r="F11" s="303" t="s">
        <v>22</v>
      </c>
      <c r="G11" s="303" t="s">
        <v>23</v>
      </c>
      <c r="H11" s="303" t="s">
        <v>24</v>
      </c>
      <c r="I11" s="303" t="s">
        <v>25</v>
      </c>
      <c r="J11" s="303" t="s">
        <v>649</v>
      </c>
      <c r="K11" s="303" t="s">
        <v>26</v>
      </c>
      <c r="L11" s="303" t="s">
        <v>27</v>
      </c>
      <c r="M11" s="303" t="s">
        <v>650</v>
      </c>
      <c r="N11" s="303" t="s">
        <v>28</v>
      </c>
      <c r="O11" s="303" t="s">
        <v>29</v>
      </c>
      <c r="P11" s="997" t="s">
        <v>30</v>
      </c>
      <c r="Q11" s="90"/>
    </row>
    <row r="12" spans="1:17" ht="15.75" customHeight="1">
      <c r="A12" s="90"/>
      <c r="B12" s="2106"/>
      <c r="C12" s="109"/>
      <c r="D12" s="2109"/>
      <c r="E12" s="1945"/>
      <c r="F12" s="813" t="s">
        <v>31</v>
      </c>
      <c r="G12" s="813" t="s">
        <v>32</v>
      </c>
      <c r="H12" s="813" t="s">
        <v>31</v>
      </c>
      <c r="I12" s="813" t="s">
        <v>32</v>
      </c>
      <c r="J12" s="813" t="s">
        <v>33</v>
      </c>
      <c r="K12" s="813" t="s">
        <v>34</v>
      </c>
      <c r="L12" s="998" t="s">
        <v>35</v>
      </c>
      <c r="M12" s="813" t="s">
        <v>36</v>
      </c>
      <c r="N12" s="813" t="s">
        <v>1057</v>
      </c>
      <c r="O12" s="813" t="s">
        <v>1057</v>
      </c>
      <c r="P12" s="814" t="s">
        <v>37</v>
      </c>
      <c r="Q12" s="90"/>
    </row>
    <row r="13" spans="1:17" ht="15.75" customHeight="1">
      <c r="A13" s="90"/>
      <c r="B13" s="2106"/>
      <c r="C13" s="326"/>
      <c r="D13" s="319"/>
      <c r="E13" s="81"/>
      <c r="F13" s="81"/>
      <c r="G13" s="81"/>
      <c r="H13" s="81"/>
      <c r="I13" s="81"/>
      <c r="J13" s="81"/>
      <c r="K13" s="81"/>
      <c r="L13" s="81"/>
      <c r="M13" s="81"/>
      <c r="N13" s="81"/>
      <c r="O13" s="81"/>
      <c r="P13" s="152">
        <f aca="true" t="shared" si="0" ref="P13:P22">+E13-(SUM(F13:O13))</f>
        <v>0</v>
      </c>
      <c r="Q13" s="90"/>
    </row>
    <row r="14" spans="1:17" ht="15.75" customHeight="1">
      <c r="A14" s="90"/>
      <c r="B14" s="2106"/>
      <c r="C14" s="565"/>
      <c r="D14" s="319"/>
      <c r="E14" s="81"/>
      <c r="F14" s="81"/>
      <c r="G14" s="81"/>
      <c r="H14" s="81"/>
      <c r="I14" s="81"/>
      <c r="J14" s="81"/>
      <c r="K14" s="81"/>
      <c r="L14" s="81"/>
      <c r="M14" s="81"/>
      <c r="N14" s="81"/>
      <c r="O14" s="81"/>
      <c r="P14" s="152">
        <f t="shared" si="0"/>
        <v>0</v>
      </c>
      <c r="Q14" s="90"/>
    </row>
    <row r="15" spans="1:17" ht="15.75" customHeight="1">
      <c r="A15" s="90"/>
      <c r="B15" s="2106"/>
      <c r="C15" s="565"/>
      <c r="D15" s="319"/>
      <c r="E15" s="81"/>
      <c r="F15" s="81"/>
      <c r="G15" s="81"/>
      <c r="H15" s="81"/>
      <c r="I15" s="81"/>
      <c r="J15" s="81"/>
      <c r="K15" s="81"/>
      <c r="L15" s="81"/>
      <c r="M15" s="81"/>
      <c r="N15" s="81"/>
      <c r="O15" s="81"/>
      <c r="P15" s="152">
        <f t="shared" si="0"/>
        <v>0</v>
      </c>
      <c r="Q15" s="90"/>
    </row>
    <row r="16" spans="1:17" ht="15.75" customHeight="1">
      <c r="A16" s="90"/>
      <c r="B16" s="2106"/>
      <c r="C16" s="565"/>
      <c r="D16" s="319"/>
      <c r="E16" s="81"/>
      <c r="F16" s="81"/>
      <c r="G16" s="81"/>
      <c r="H16" s="81"/>
      <c r="I16" s="81"/>
      <c r="J16" s="81"/>
      <c r="K16" s="81"/>
      <c r="L16" s="81"/>
      <c r="M16" s="81"/>
      <c r="N16" s="81"/>
      <c r="O16" s="81"/>
      <c r="P16" s="152">
        <f t="shared" si="0"/>
        <v>0</v>
      </c>
      <c r="Q16" s="90"/>
    </row>
    <row r="17" spans="1:17" ht="15.75" customHeight="1">
      <c r="A17" s="90"/>
      <c r="B17" s="2106"/>
      <c r="C17" s="565"/>
      <c r="D17" s="319"/>
      <c r="E17" s="81"/>
      <c r="F17" s="81"/>
      <c r="G17" s="81"/>
      <c r="H17" s="81"/>
      <c r="I17" s="81"/>
      <c r="J17" s="81"/>
      <c r="K17" s="81"/>
      <c r="L17" s="81"/>
      <c r="M17" s="81"/>
      <c r="N17" s="81"/>
      <c r="O17" s="81"/>
      <c r="P17" s="152">
        <f t="shared" si="0"/>
        <v>0</v>
      </c>
      <c r="Q17" s="90"/>
    </row>
    <row r="18" spans="1:17" ht="15.75" customHeight="1">
      <c r="A18" s="90"/>
      <c r="B18" s="2106"/>
      <c r="C18" s="352"/>
      <c r="D18" s="319"/>
      <c r="E18" s="81"/>
      <c r="F18" s="81"/>
      <c r="G18" s="81"/>
      <c r="H18" s="81"/>
      <c r="I18" s="81"/>
      <c r="J18" s="81"/>
      <c r="K18" s="81"/>
      <c r="L18" s="81"/>
      <c r="M18" s="81"/>
      <c r="N18" s="81"/>
      <c r="O18" s="81"/>
      <c r="P18" s="152">
        <f t="shared" si="0"/>
        <v>0</v>
      </c>
      <c r="Q18" s="90"/>
    </row>
    <row r="19" spans="1:17" ht="15.75" customHeight="1">
      <c r="A19" s="90"/>
      <c r="B19" s="2106"/>
      <c r="C19" s="352"/>
      <c r="D19" s="319"/>
      <c r="E19" s="81"/>
      <c r="F19" s="81"/>
      <c r="G19" s="81"/>
      <c r="H19" s="81"/>
      <c r="I19" s="81"/>
      <c r="J19" s="81"/>
      <c r="K19" s="81"/>
      <c r="L19" s="81"/>
      <c r="M19" s="81"/>
      <c r="N19" s="81"/>
      <c r="O19" s="81"/>
      <c r="P19" s="152">
        <f t="shared" si="0"/>
        <v>0</v>
      </c>
      <c r="Q19" s="90"/>
    </row>
    <row r="20" spans="1:17" ht="15.75" customHeight="1">
      <c r="A20" s="90"/>
      <c r="B20" s="2107"/>
      <c r="C20" s="352"/>
      <c r="D20" s="319"/>
      <c r="E20" s="81"/>
      <c r="F20" s="81"/>
      <c r="G20" s="81"/>
      <c r="H20" s="81"/>
      <c r="I20" s="81"/>
      <c r="J20" s="81"/>
      <c r="K20" s="81"/>
      <c r="L20" s="81"/>
      <c r="M20" s="81"/>
      <c r="N20" s="81"/>
      <c r="O20" s="81"/>
      <c r="P20" s="152">
        <f t="shared" si="0"/>
        <v>0</v>
      </c>
      <c r="Q20" s="90"/>
    </row>
    <row r="21" spans="1:17" ht="15.75" customHeight="1">
      <c r="A21" s="90"/>
      <c r="B21" s="351" t="s">
        <v>300</v>
      </c>
      <c r="C21" s="352"/>
      <c r="D21" s="319"/>
      <c r="E21" s="81"/>
      <c r="F21" s="81"/>
      <c r="G21" s="81"/>
      <c r="H21" s="81"/>
      <c r="I21" s="81"/>
      <c r="J21" s="81"/>
      <c r="K21" s="81"/>
      <c r="L21" s="81"/>
      <c r="M21" s="81"/>
      <c r="N21" s="81"/>
      <c r="O21" s="81"/>
      <c r="P21" s="152">
        <f t="shared" si="0"/>
        <v>0</v>
      </c>
      <c r="Q21" s="90"/>
    </row>
    <row r="22" spans="1:17" ht="15.75" customHeight="1">
      <c r="A22" s="90"/>
      <c r="B22" s="89"/>
      <c r="C22" s="352"/>
      <c r="D22" s="319"/>
      <c r="E22" s="81"/>
      <c r="F22" s="81"/>
      <c r="G22" s="81"/>
      <c r="H22" s="81"/>
      <c r="I22" s="81"/>
      <c r="J22" s="81"/>
      <c r="K22" s="81"/>
      <c r="L22" s="81"/>
      <c r="M22" s="81"/>
      <c r="N22" s="81"/>
      <c r="O22" s="81"/>
      <c r="P22" s="152">
        <f t="shared" si="0"/>
        <v>0</v>
      </c>
      <c r="Q22" s="90"/>
    </row>
    <row r="23" spans="1:17" ht="15.75" customHeight="1">
      <c r="A23" s="90"/>
      <c r="B23" s="146" t="s">
        <v>38</v>
      </c>
      <c r="C23" s="143"/>
      <c r="D23" s="681"/>
      <c r="E23" s="999">
        <f aca="true" t="shared" si="1" ref="E23:P23">SUM(E13:E22)</f>
        <v>0</v>
      </c>
      <c r="F23" s="999">
        <f t="shared" si="1"/>
        <v>0</v>
      </c>
      <c r="G23" s="999">
        <f t="shared" si="1"/>
        <v>0</v>
      </c>
      <c r="H23" s="999">
        <f t="shared" si="1"/>
        <v>0</v>
      </c>
      <c r="I23" s="999">
        <f t="shared" si="1"/>
        <v>0</v>
      </c>
      <c r="J23" s="999">
        <f t="shared" si="1"/>
        <v>0</v>
      </c>
      <c r="K23" s="999">
        <f t="shared" si="1"/>
        <v>0</v>
      </c>
      <c r="L23" s="999">
        <f t="shared" si="1"/>
        <v>0</v>
      </c>
      <c r="M23" s="999">
        <f t="shared" si="1"/>
        <v>0</v>
      </c>
      <c r="N23" s="999">
        <f t="shared" si="1"/>
        <v>0</v>
      </c>
      <c r="O23" s="999">
        <f t="shared" si="1"/>
        <v>0</v>
      </c>
      <c r="P23" s="1000">
        <f t="shared" si="1"/>
        <v>0</v>
      </c>
      <c r="Q23" s="90"/>
    </row>
    <row r="24" spans="1:17" ht="15.75" customHeight="1">
      <c r="A24" s="90"/>
      <c r="B24" s="1001" t="s">
        <v>41</v>
      </c>
      <c r="C24" s="89"/>
      <c r="D24" s="118"/>
      <c r="E24" s="1002"/>
      <c r="F24" s="400"/>
      <c r="G24" s="400"/>
      <c r="H24" s="400"/>
      <c r="I24" s="400"/>
      <c r="J24" s="400"/>
      <c r="K24" s="400"/>
      <c r="L24" s="400"/>
      <c r="M24" s="400"/>
      <c r="N24" s="400"/>
      <c r="O24" s="400"/>
      <c r="P24" s="400"/>
      <c r="Q24" s="90"/>
    </row>
    <row r="25" spans="1:17" ht="15">
      <c r="A25" s="90"/>
      <c r="B25" s="146" t="s">
        <v>43</v>
      </c>
      <c r="C25" s="1003" t="s">
        <v>39</v>
      </c>
      <c r="D25" s="840" t="s">
        <v>40</v>
      </c>
      <c r="E25" s="1004"/>
      <c r="F25" s="400"/>
      <c r="G25" s="400"/>
      <c r="H25" s="400"/>
      <c r="I25" s="400"/>
      <c r="J25" s="400"/>
      <c r="K25" s="400"/>
      <c r="L25" s="400"/>
      <c r="M25" s="400"/>
      <c r="N25" s="400"/>
      <c r="O25" s="400"/>
      <c r="P25" s="400"/>
      <c r="Q25" s="90"/>
    </row>
    <row r="26" spans="1:17" ht="15">
      <c r="A26" s="90"/>
      <c r="B26" s="146" t="s">
        <v>41</v>
      </c>
      <c r="C26" s="1003" t="s">
        <v>42</v>
      </c>
      <c r="D26" s="840" t="s">
        <v>42</v>
      </c>
      <c r="E26" s="1004"/>
      <c r="F26" s="400"/>
      <c r="G26" s="400"/>
      <c r="H26" s="400"/>
      <c r="I26" s="400"/>
      <c r="J26" s="400"/>
      <c r="K26" s="400"/>
      <c r="L26" s="400"/>
      <c r="M26" s="400"/>
      <c r="N26" s="400"/>
      <c r="O26" s="400"/>
      <c r="P26" s="400"/>
      <c r="Q26" s="90"/>
    </row>
    <row r="27" spans="1:17" ht="15">
      <c r="A27" s="90"/>
      <c r="B27" s="146" t="s">
        <v>43</v>
      </c>
      <c r="C27" s="1003" t="s">
        <v>44</v>
      </c>
      <c r="D27" s="840" t="s">
        <v>45</v>
      </c>
      <c r="E27" s="1005">
        <f>+E23+E25-E26</f>
        <v>0</v>
      </c>
      <c r="F27" s="400"/>
      <c r="G27" s="400"/>
      <c r="H27" s="400"/>
      <c r="I27" s="400"/>
      <c r="J27" s="400"/>
      <c r="K27" s="400"/>
      <c r="L27" s="400"/>
      <c r="M27" s="400"/>
      <c r="N27" s="400"/>
      <c r="O27" s="400"/>
      <c r="P27" s="400"/>
      <c r="Q27" s="90"/>
    </row>
    <row r="28" spans="1:17" ht="15">
      <c r="A28" s="90"/>
      <c r="B28" s="118"/>
      <c r="C28" s="1003" t="s">
        <v>46</v>
      </c>
      <c r="D28" s="144" t="s">
        <v>886</v>
      </c>
      <c r="E28" s="1004"/>
      <c r="F28" s="400"/>
      <c r="G28" s="400"/>
      <c r="H28" s="400"/>
      <c r="I28" s="400"/>
      <c r="J28" s="400"/>
      <c r="K28" s="400"/>
      <c r="L28" s="400"/>
      <c r="M28" s="400"/>
      <c r="N28" s="400"/>
      <c r="O28" s="400"/>
      <c r="P28" s="400"/>
      <c r="Q28" s="90"/>
    </row>
    <row r="29" spans="1:17" ht="15">
      <c r="A29" s="90"/>
      <c r="B29" s="89"/>
      <c r="C29" s="1003" t="s">
        <v>468</v>
      </c>
      <c r="D29" s="144" t="s">
        <v>468</v>
      </c>
      <c r="E29" s="1005">
        <f>+E27-E28</f>
        <v>0</v>
      </c>
      <c r="F29" s="400"/>
      <c r="G29" s="400"/>
      <c r="H29" s="400"/>
      <c r="I29" s="400"/>
      <c r="J29" s="400"/>
      <c r="K29" s="400"/>
      <c r="L29" s="400"/>
      <c r="M29" s="400"/>
      <c r="N29" s="400"/>
      <c r="O29" s="400"/>
      <c r="P29" s="400"/>
      <c r="Q29" s="90"/>
    </row>
    <row r="30" spans="1:17" ht="15">
      <c r="A30" s="90"/>
      <c r="B30" s="89"/>
      <c r="C30" s="109"/>
      <c r="D30" s="89"/>
      <c r="E30" s="89"/>
      <c r="F30" s="242"/>
      <c r="G30" s="89"/>
      <c r="H30" s="89"/>
      <c r="I30" s="89"/>
      <c r="J30" s="89"/>
      <c r="K30" s="89"/>
      <c r="L30" s="89"/>
      <c r="M30" s="89"/>
      <c r="N30" s="89"/>
      <c r="O30" s="89"/>
      <c r="P30" s="89"/>
      <c r="Q30" s="90"/>
    </row>
    <row r="31" spans="1:17" ht="15">
      <c r="A31" s="90"/>
      <c r="B31" s="89"/>
      <c r="C31" s="89"/>
      <c r="D31" s="89"/>
      <c r="E31" s="89"/>
      <c r="F31" s="89"/>
      <c r="G31" s="89"/>
      <c r="H31" s="89"/>
      <c r="I31" s="89"/>
      <c r="J31" s="89"/>
      <c r="K31" s="90"/>
      <c r="L31" s="90"/>
      <c r="M31" s="90"/>
      <c r="N31" s="90"/>
      <c r="O31" s="90"/>
      <c r="P31" s="90"/>
      <c r="Q31" s="90"/>
    </row>
    <row r="32" spans="1:17" ht="15">
      <c r="A32" s="90"/>
      <c r="B32" s="89"/>
      <c r="C32" s="89"/>
      <c r="D32" s="89"/>
      <c r="E32" s="89"/>
      <c r="F32" s="242"/>
      <c r="G32" s="89"/>
      <c r="H32" s="89"/>
      <c r="I32" s="89"/>
      <c r="J32" s="89"/>
      <c r="K32" s="90"/>
      <c r="L32" s="90"/>
      <c r="M32" s="90"/>
      <c r="N32" s="90"/>
      <c r="O32" s="90"/>
      <c r="P32" s="90"/>
      <c r="Q32" s="90"/>
    </row>
    <row r="33" spans="2:9" ht="15">
      <c r="B33" s="24"/>
      <c r="C33" s="24"/>
      <c r="D33" s="24"/>
      <c r="E33" s="24"/>
      <c r="F33" s="24"/>
      <c r="G33" s="24"/>
      <c r="H33" s="24"/>
      <c r="I33" s="24"/>
    </row>
    <row r="34" spans="2:9" ht="15">
      <c r="B34" s="24"/>
      <c r="C34" s="24"/>
      <c r="D34" s="24"/>
      <c r="E34" s="24"/>
      <c r="F34" s="24"/>
      <c r="G34" s="24"/>
      <c r="H34" s="24"/>
      <c r="I34" s="24"/>
    </row>
  </sheetData>
  <sheetProtection/>
  <mergeCells count="15">
    <mergeCell ref="B11:B20"/>
    <mergeCell ref="D11:D12"/>
    <mergeCell ref="E11:E12"/>
    <mergeCell ref="B2:L3"/>
    <mergeCell ref="M5:N5"/>
    <mergeCell ref="O5:P5"/>
    <mergeCell ref="B7:P7"/>
    <mergeCell ref="D9:E10"/>
    <mergeCell ref="F9:P9"/>
    <mergeCell ref="M4:N4"/>
    <mergeCell ref="O4:P4"/>
    <mergeCell ref="M2:N2"/>
    <mergeCell ref="O2:P2"/>
    <mergeCell ref="M3:N3"/>
    <mergeCell ref="O3:P3"/>
  </mergeCells>
  <printOptions/>
  <pageMargins left="0.5905511811023623" right="0.15748031496062992" top="0.3937007874015748" bottom="0.3937007874015748" header="0.5118110236220472" footer="0.5118110236220472"/>
  <pageSetup horizontalDpi="600" verticalDpi="600" orientation="landscape" paperSize="9" scale="85" r:id="rId1"/>
</worksheet>
</file>

<file path=xl/worksheets/sheet95.xml><?xml version="1.0" encoding="utf-8"?>
<worksheet xmlns="http://schemas.openxmlformats.org/spreadsheetml/2006/main" xmlns:r="http://schemas.openxmlformats.org/officeDocument/2006/relationships">
  <sheetPr>
    <pageSetUpPr fitToPage="1"/>
  </sheetPr>
  <dimension ref="A1:E57"/>
  <sheetViews>
    <sheetView showGridLines="0" zoomScale="75" zoomScaleNormal="75" zoomScalePageLayoutView="0" workbookViewId="0" topLeftCell="A1">
      <selection activeCell="A1" sqref="A1"/>
    </sheetView>
  </sheetViews>
  <sheetFormatPr defaultColWidth="9.140625" defaultRowHeight="15.75" customHeight="1"/>
  <cols>
    <col min="1" max="1" width="2.421875" style="23" customWidth="1"/>
    <col min="2" max="2" width="15.7109375" style="23" customWidth="1"/>
    <col min="3" max="3" width="46.421875" style="23" customWidth="1"/>
    <col min="4" max="4" width="18.7109375" style="23" customWidth="1"/>
    <col min="5" max="5" width="20.00390625" style="23" customWidth="1"/>
    <col min="6" max="6" width="10.57421875" style="23" customWidth="1"/>
    <col min="7" max="16384" width="9.140625" style="23" customWidth="1"/>
  </cols>
  <sheetData>
    <row r="1" spans="1:5" ht="15.75" customHeight="1">
      <c r="A1" s="90"/>
      <c r="B1" s="90"/>
      <c r="C1" s="90"/>
      <c r="D1" s="90"/>
      <c r="E1" s="90"/>
    </row>
    <row r="2" spans="1:5" ht="27.75" customHeight="1">
      <c r="A2" s="90"/>
      <c r="B2" s="1379" t="s">
        <v>638</v>
      </c>
      <c r="C2" s="1461"/>
      <c r="D2" s="350" t="s">
        <v>287</v>
      </c>
      <c r="E2" s="257"/>
    </row>
    <row r="3" spans="1:5" ht="22.5" customHeight="1">
      <c r="A3" s="90"/>
      <c r="B3" s="1379"/>
      <c r="C3" s="1461"/>
      <c r="D3" s="162" t="s">
        <v>130</v>
      </c>
      <c r="E3" s="85"/>
    </row>
    <row r="4" spans="1:5" ht="16.5" customHeight="1">
      <c r="A4" s="90"/>
      <c r="B4" s="1472" t="s">
        <v>278</v>
      </c>
      <c r="C4" s="1473"/>
      <c r="D4" s="162" t="s">
        <v>289</v>
      </c>
      <c r="E4" s="122">
        <v>1</v>
      </c>
    </row>
    <row r="5" spans="1:5" ht="16.5" customHeight="1">
      <c r="A5" s="90"/>
      <c r="B5" s="1472"/>
      <c r="C5" s="1473"/>
      <c r="D5" s="75" t="s">
        <v>917</v>
      </c>
      <c r="E5" s="123">
        <f ca="1">TODAY()</f>
        <v>42394</v>
      </c>
    </row>
    <row r="6" spans="1:5" ht="16.5" customHeight="1">
      <c r="A6" s="90"/>
      <c r="B6" s="344"/>
      <c r="C6" s="89"/>
      <c r="D6" s="89"/>
      <c r="E6" s="517"/>
    </row>
    <row r="7" spans="1:5" ht="15.75" customHeight="1">
      <c r="A7" s="90"/>
      <c r="B7" s="1493" t="s">
        <v>47</v>
      </c>
      <c r="C7" s="1493"/>
      <c r="D7" s="1493"/>
      <c r="E7" s="1493"/>
    </row>
    <row r="8" spans="1:5" ht="15.75" customHeight="1">
      <c r="A8" s="90"/>
      <c r="B8" s="1006" t="s">
        <v>744</v>
      </c>
      <c r="C8" s="561"/>
      <c r="D8" s="561"/>
      <c r="E8" s="561"/>
    </row>
    <row r="9" spans="1:5" s="33" customFormat="1" ht="31.5" customHeight="1">
      <c r="A9" s="269"/>
      <c r="B9" s="164" t="s">
        <v>639</v>
      </c>
      <c r="C9" s="165" t="s">
        <v>346</v>
      </c>
      <c r="D9" s="111" t="s">
        <v>644</v>
      </c>
      <c r="E9" s="125" t="s">
        <v>645</v>
      </c>
    </row>
    <row r="10" spans="1:5" ht="16.5" customHeight="1">
      <c r="A10" s="90"/>
      <c r="B10" s="1007"/>
      <c r="C10" s="93"/>
      <c r="D10" s="611"/>
      <c r="E10" s="614"/>
    </row>
    <row r="11" spans="1:5" ht="16.5" customHeight="1">
      <c r="A11" s="90"/>
      <c r="B11" s="253"/>
      <c r="C11" s="96"/>
      <c r="D11" s="617"/>
      <c r="E11" s="619"/>
    </row>
    <row r="12" spans="1:5" ht="16.5" customHeight="1">
      <c r="A12" s="90"/>
      <c r="B12" s="253"/>
      <c r="C12" s="96"/>
      <c r="D12" s="617"/>
      <c r="E12" s="619"/>
    </row>
    <row r="13" spans="1:5" ht="16.5" customHeight="1">
      <c r="A13" s="90"/>
      <c r="B13" s="253"/>
      <c r="C13" s="96"/>
      <c r="D13" s="617"/>
      <c r="E13" s="619"/>
    </row>
    <row r="14" spans="1:5" ht="16.5" customHeight="1">
      <c r="A14" s="90"/>
      <c r="B14" s="253"/>
      <c r="C14" s="96"/>
      <c r="D14" s="617"/>
      <c r="E14" s="619"/>
    </row>
    <row r="15" spans="1:5" ht="16.5" customHeight="1">
      <c r="A15" s="90"/>
      <c r="B15" s="253"/>
      <c r="C15" s="96"/>
      <c r="D15" s="617"/>
      <c r="E15" s="619"/>
    </row>
    <row r="16" spans="1:5" ht="16.5" customHeight="1">
      <c r="A16" s="90"/>
      <c r="B16" s="253"/>
      <c r="C16" s="96"/>
      <c r="D16" s="617"/>
      <c r="E16" s="619"/>
    </row>
    <row r="17" spans="1:5" ht="16.5" customHeight="1">
      <c r="A17" s="90"/>
      <c r="B17" s="253"/>
      <c r="C17" s="96"/>
      <c r="D17" s="617"/>
      <c r="E17" s="619"/>
    </row>
    <row r="18" spans="1:5" ht="16.5" customHeight="1">
      <c r="A18" s="90"/>
      <c r="B18" s="253"/>
      <c r="C18" s="96"/>
      <c r="D18" s="617"/>
      <c r="E18" s="619"/>
    </row>
    <row r="19" spans="1:5" ht="16.5" customHeight="1">
      <c r="A19" s="90"/>
      <c r="B19" s="253"/>
      <c r="C19" s="96"/>
      <c r="D19" s="617"/>
      <c r="E19" s="619"/>
    </row>
    <row r="20" spans="1:5" ht="16.5" customHeight="1">
      <c r="A20" s="90"/>
      <c r="B20" s="253"/>
      <c r="C20" s="96"/>
      <c r="D20" s="617"/>
      <c r="E20" s="619"/>
    </row>
    <row r="21" spans="1:5" ht="16.5" customHeight="1">
      <c r="A21" s="90"/>
      <c r="B21" s="253"/>
      <c r="C21" s="96"/>
      <c r="D21" s="617"/>
      <c r="E21" s="619"/>
    </row>
    <row r="22" spans="1:5" ht="16.5" customHeight="1">
      <c r="A22" s="90"/>
      <c r="B22" s="253"/>
      <c r="C22" s="96"/>
      <c r="D22" s="617"/>
      <c r="E22" s="619"/>
    </row>
    <row r="23" spans="1:5" ht="16.5" customHeight="1">
      <c r="A23" s="90"/>
      <c r="B23" s="253"/>
      <c r="C23" s="96"/>
      <c r="D23" s="617"/>
      <c r="E23" s="619"/>
    </row>
    <row r="24" spans="1:5" ht="16.5" customHeight="1">
      <c r="A24" s="90"/>
      <c r="B24" s="253"/>
      <c r="C24" s="96"/>
      <c r="D24" s="617"/>
      <c r="E24" s="619"/>
    </row>
    <row r="25" spans="1:5" ht="16.5" customHeight="1">
      <c r="A25" s="90"/>
      <c r="B25" s="253"/>
      <c r="C25" s="96"/>
      <c r="D25" s="617"/>
      <c r="E25" s="619"/>
    </row>
    <row r="26" spans="1:5" ht="16.5" customHeight="1">
      <c r="A26" s="90"/>
      <c r="B26" s="253"/>
      <c r="C26" s="96"/>
      <c r="D26" s="617"/>
      <c r="E26" s="619"/>
    </row>
    <row r="27" spans="1:5" ht="16.5" customHeight="1">
      <c r="A27" s="90"/>
      <c r="B27" s="253"/>
      <c r="C27" s="96"/>
      <c r="D27" s="617"/>
      <c r="E27" s="619"/>
    </row>
    <row r="28" spans="1:5" ht="16.5" customHeight="1">
      <c r="A28" s="90"/>
      <c r="B28" s="253"/>
      <c r="C28" s="96"/>
      <c r="D28" s="617"/>
      <c r="E28" s="619"/>
    </row>
    <row r="29" spans="1:5" ht="16.5" customHeight="1">
      <c r="A29" s="90"/>
      <c r="B29" s="253"/>
      <c r="C29" s="96"/>
      <c r="D29" s="617"/>
      <c r="E29" s="619"/>
    </row>
    <row r="30" spans="1:5" ht="16.5" customHeight="1">
      <c r="A30" s="90"/>
      <c r="B30" s="253"/>
      <c r="C30" s="96"/>
      <c r="D30" s="617"/>
      <c r="E30" s="619"/>
    </row>
    <row r="31" spans="1:5" ht="16.5" customHeight="1">
      <c r="A31" s="90"/>
      <c r="B31" s="253"/>
      <c r="C31" s="96"/>
      <c r="D31" s="617"/>
      <c r="E31" s="619"/>
    </row>
    <row r="32" spans="1:5" ht="16.5" customHeight="1">
      <c r="A32" s="90"/>
      <c r="B32" s="253"/>
      <c r="C32" s="96"/>
      <c r="D32" s="617"/>
      <c r="E32" s="619"/>
    </row>
    <row r="33" spans="1:5" ht="16.5" customHeight="1">
      <c r="A33" s="90"/>
      <c r="B33" s="253"/>
      <c r="C33" s="96"/>
      <c r="D33" s="617"/>
      <c r="E33" s="619"/>
    </row>
    <row r="34" spans="1:5" ht="16.5" customHeight="1">
      <c r="A34" s="90"/>
      <c r="B34" s="253"/>
      <c r="C34" s="96"/>
      <c r="D34" s="617"/>
      <c r="E34" s="619"/>
    </row>
    <row r="35" spans="1:5" ht="16.5" customHeight="1">
      <c r="A35" s="90"/>
      <c r="B35" s="254"/>
      <c r="C35" s="99"/>
      <c r="D35" s="622" t="s">
        <v>340</v>
      </c>
      <c r="E35" s="631"/>
    </row>
    <row r="36" spans="1:5" ht="16.5" customHeight="1">
      <c r="A36" s="90"/>
      <c r="B36" s="118"/>
      <c r="C36" s="119" t="s">
        <v>48</v>
      </c>
      <c r="D36" s="863">
        <f>SUM(D10:D35)</f>
        <v>0</v>
      </c>
      <c r="E36" s="863">
        <f>SUM(E10:E35)</f>
        <v>0</v>
      </c>
    </row>
    <row r="37" spans="1:5" ht="16.5" customHeight="1">
      <c r="A37" s="90"/>
      <c r="B37" s="89"/>
      <c r="C37" s="106" t="s">
        <v>1039</v>
      </c>
      <c r="D37" s="1008"/>
      <c r="E37" s="1009"/>
    </row>
    <row r="38" spans="1:5" ht="16.5" customHeight="1">
      <c r="A38" s="90"/>
      <c r="B38" s="89"/>
      <c r="C38" s="106" t="s">
        <v>468</v>
      </c>
      <c r="D38" s="1010">
        <f>D36-D37</f>
        <v>0</v>
      </c>
      <c r="E38" s="1011"/>
    </row>
    <row r="39" spans="1:5" ht="18" customHeight="1">
      <c r="A39" s="90"/>
      <c r="B39" s="89"/>
      <c r="C39" s="89"/>
      <c r="D39" s="89"/>
      <c r="E39" s="89"/>
    </row>
    <row r="40" spans="1:5" ht="16.5" customHeight="1">
      <c r="A40" s="90"/>
      <c r="B40" s="90"/>
      <c r="C40" s="90"/>
      <c r="D40" s="90"/>
      <c r="E40" s="89"/>
    </row>
    <row r="41" ht="16.5" customHeight="1">
      <c r="E41" s="24"/>
    </row>
    <row r="42" ht="16.5" customHeight="1">
      <c r="E42" s="24"/>
    </row>
    <row r="43" ht="16.5" customHeight="1">
      <c r="E43" s="24"/>
    </row>
    <row r="44" ht="16.5" customHeight="1">
      <c r="D44" s="24"/>
    </row>
    <row r="45" ht="16.5" customHeight="1">
      <c r="D45" s="24"/>
    </row>
    <row r="46" ht="16.5" customHeight="1"/>
    <row r="47" ht="16.5" customHeight="1"/>
    <row r="48" ht="16.5" customHeight="1"/>
    <row r="49" ht="16.5" customHeight="1"/>
    <row r="50" ht="16.5" customHeight="1"/>
    <row r="51" ht="16.5" customHeight="1"/>
    <row r="52" ht="16.5" customHeight="1"/>
    <row r="53" ht="13.5" customHeight="1"/>
    <row r="54" ht="13.5" customHeight="1"/>
    <row r="55" ht="13.5" customHeight="1"/>
    <row r="56" ht="13.5" customHeight="1"/>
    <row r="57" spans="1:3" ht="13.5" customHeight="1">
      <c r="A57" s="24"/>
      <c r="B57" s="24"/>
      <c r="C57" s="24"/>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sheetProtection/>
  <mergeCells count="3">
    <mergeCell ref="B2:C3"/>
    <mergeCell ref="B4:C5"/>
    <mergeCell ref="B7:E7"/>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8" r:id="rId1"/>
</worksheet>
</file>

<file path=xl/worksheets/sheet96.xml><?xml version="1.0" encoding="utf-8"?>
<worksheet xmlns="http://schemas.openxmlformats.org/spreadsheetml/2006/main" xmlns:r="http://schemas.openxmlformats.org/officeDocument/2006/relationships">
  <sheetPr>
    <pageSetUpPr fitToPage="1"/>
  </sheetPr>
  <dimension ref="A1:F66"/>
  <sheetViews>
    <sheetView showGridLines="0" zoomScale="75" zoomScaleNormal="75" zoomScalePageLayoutView="0" workbookViewId="0" topLeftCell="A4">
      <selection activeCell="A1" sqref="A1"/>
    </sheetView>
  </sheetViews>
  <sheetFormatPr defaultColWidth="9.140625" defaultRowHeight="15.75" customHeight="1"/>
  <cols>
    <col min="1" max="1" width="2.28125" style="23" customWidth="1"/>
    <col min="2" max="2" width="16.140625" style="23" customWidth="1"/>
    <col min="3" max="3" width="47.28125" style="23" customWidth="1"/>
    <col min="4" max="4" width="18.57421875" style="23" customWidth="1"/>
    <col min="5" max="5" width="18.28125" style="23" customWidth="1"/>
    <col min="6" max="6" width="13.28125" style="23" customWidth="1"/>
    <col min="7" max="16384" width="9.140625" style="23" customWidth="1"/>
  </cols>
  <sheetData>
    <row r="1" spans="1:5" ht="15.75" customHeight="1">
      <c r="A1" s="90"/>
      <c r="B1" s="90"/>
      <c r="C1" s="90"/>
      <c r="D1" s="90"/>
      <c r="E1" s="90"/>
    </row>
    <row r="2" spans="1:5" ht="27.75" customHeight="1">
      <c r="A2" s="90"/>
      <c r="B2" s="1379" t="s">
        <v>638</v>
      </c>
      <c r="C2" s="1379"/>
      <c r="D2" s="350" t="s">
        <v>287</v>
      </c>
      <c r="E2" s="257"/>
    </row>
    <row r="3" spans="1:5" ht="22.5" customHeight="1">
      <c r="A3" s="90"/>
      <c r="B3" s="1379"/>
      <c r="C3" s="1379"/>
      <c r="D3" s="162" t="s">
        <v>130</v>
      </c>
      <c r="E3" s="85"/>
    </row>
    <row r="4" spans="1:5" ht="16.5" customHeight="1">
      <c r="A4" s="90"/>
      <c r="B4" s="1472" t="s">
        <v>280</v>
      </c>
      <c r="C4" s="1472"/>
      <c r="D4" s="162" t="s">
        <v>289</v>
      </c>
      <c r="E4" s="122">
        <v>1</v>
      </c>
    </row>
    <row r="5" spans="1:5" ht="16.5" customHeight="1">
      <c r="A5" s="90"/>
      <c r="B5" s="1472"/>
      <c r="C5" s="1472"/>
      <c r="D5" s="75" t="s">
        <v>917</v>
      </c>
      <c r="E5" s="123">
        <f ca="1">TODAY()</f>
        <v>42394</v>
      </c>
    </row>
    <row r="6" spans="1:5" ht="16.5" customHeight="1">
      <c r="A6" s="90"/>
      <c r="B6" s="344"/>
      <c r="C6" s="89"/>
      <c r="D6" s="89"/>
      <c r="E6" s="517"/>
    </row>
    <row r="7" spans="1:5" ht="15.75" customHeight="1">
      <c r="A7" s="90"/>
      <c r="B7" s="1493" t="s">
        <v>887</v>
      </c>
      <c r="C7" s="1493"/>
      <c r="D7" s="1493"/>
      <c r="E7" s="1493"/>
    </row>
    <row r="8" spans="1:5" ht="15.75" customHeight="1">
      <c r="A8" s="90"/>
      <c r="B8" s="1006" t="s">
        <v>744</v>
      </c>
      <c r="C8" s="561"/>
      <c r="D8" s="568"/>
      <c r="E8" s="568"/>
    </row>
    <row r="9" spans="1:5" s="33" customFormat="1" ht="16.5" customHeight="1">
      <c r="A9" s="269"/>
      <c r="B9" s="684" t="s">
        <v>639</v>
      </c>
      <c r="C9" s="91" t="s">
        <v>346</v>
      </c>
      <c r="D9" s="2112" t="s">
        <v>347</v>
      </c>
      <c r="E9" s="2113"/>
    </row>
    <row r="10" spans="1:6" s="26" customFormat="1" ht="18" customHeight="1">
      <c r="A10" s="270"/>
      <c r="B10" s="406"/>
      <c r="C10" s="407"/>
      <c r="D10" s="2114"/>
      <c r="E10" s="1959"/>
      <c r="F10" s="23"/>
    </row>
    <row r="11" spans="1:5" ht="18" customHeight="1">
      <c r="A11" s="90"/>
      <c r="B11" s="319"/>
      <c r="C11" s="408"/>
      <c r="D11" s="2115"/>
      <c r="E11" s="1957"/>
    </row>
    <row r="12" spans="1:5" ht="18" customHeight="1">
      <c r="A12" s="90"/>
      <c r="B12" s="319"/>
      <c r="C12" s="408"/>
      <c r="D12" s="2115"/>
      <c r="E12" s="1957"/>
    </row>
    <row r="13" spans="1:5" ht="18" customHeight="1">
      <c r="A13" s="90"/>
      <c r="B13" s="319"/>
      <c r="C13" s="408"/>
      <c r="D13" s="2115"/>
      <c r="E13" s="1957"/>
    </row>
    <row r="14" spans="1:5" ht="18" customHeight="1">
      <c r="A14" s="90"/>
      <c r="B14" s="319"/>
      <c r="C14" s="408"/>
      <c r="D14" s="2115"/>
      <c r="E14" s="1957"/>
    </row>
    <row r="15" spans="1:5" ht="18" customHeight="1">
      <c r="A15" s="90"/>
      <c r="B15" s="319"/>
      <c r="C15" s="408"/>
      <c r="D15" s="2115"/>
      <c r="E15" s="1957"/>
    </row>
    <row r="16" spans="1:5" ht="18" customHeight="1">
      <c r="A16" s="90"/>
      <c r="B16" s="319"/>
      <c r="C16" s="408"/>
      <c r="D16" s="2115"/>
      <c r="E16" s="1957"/>
    </row>
    <row r="17" spans="1:5" ht="18" customHeight="1">
      <c r="A17" s="90"/>
      <c r="B17" s="319"/>
      <c r="C17" s="408"/>
      <c r="D17" s="2115"/>
      <c r="E17" s="1957"/>
    </row>
    <row r="18" spans="1:5" ht="18" customHeight="1">
      <c r="A18" s="90"/>
      <c r="B18" s="319"/>
      <c r="C18" s="408"/>
      <c r="D18" s="2115"/>
      <c r="E18" s="1957"/>
    </row>
    <row r="19" spans="1:5" ht="18" customHeight="1">
      <c r="A19" s="90"/>
      <c r="B19" s="319"/>
      <c r="C19" s="408"/>
      <c r="D19" s="2115"/>
      <c r="E19" s="1957"/>
    </row>
    <row r="20" spans="1:5" ht="18" customHeight="1">
      <c r="A20" s="90"/>
      <c r="B20" s="319"/>
      <c r="C20" s="408"/>
      <c r="D20" s="2115"/>
      <c r="E20" s="1957"/>
    </row>
    <row r="21" spans="1:5" ht="18" customHeight="1">
      <c r="A21" s="90"/>
      <c r="B21" s="319"/>
      <c r="C21" s="408"/>
      <c r="D21" s="2115"/>
      <c r="E21" s="1957"/>
    </row>
    <row r="22" spans="1:5" ht="18" customHeight="1">
      <c r="A22" s="90"/>
      <c r="B22" s="319"/>
      <c r="C22" s="408"/>
      <c r="D22" s="2115"/>
      <c r="E22" s="1957"/>
    </row>
    <row r="23" spans="1:5" ht="18" customHeight="1">
      <c r="A23" s="90"/>
      <c r="B23" s="319"/>
      <c r="C23" s="408"/>
      <c r="D23" s="2115"/>
      <c r="E23" s="1957"/>
    </row>
    <row r="24" spans="1:5" ht="18" customHeight="1">
      <c r="A24" s="90"/>
      <c r="B24" s="319"/>
      <c r="C24" s="408"/>
      <c r="D24" s="2115"/>
      <c r="E24" s="1957"/>
    </row>
    <row r="25" spans="1:5" ht="18" customHeight="1">
      <c r="A25" s="90"/>
      <c r="B25" s="319"/>
      <c r="C25" s="408"/>
      <c r="D25" s="2115"/>
      <c r="E25" s="1957"/>
    </row>
    <row r="26" spans="1:5" ht="18" customHeight="1">
      <c r="A26" s="90"/>
      <c r="B26" s="319"/>
      <c r="C26" s="408"/>
      <c r="D26" s="2115"/>
      <c r="E26" s="1957"/>
    </row>
    <row r="27" spans="1:5" ht="18" customHeight="1">
      <c r="A27" s="90"/>
      <c r="B27" s="319"/>
      <c r="C27" s="408"/>
      <c r="D27" s="2115"/>
      <c r="E27" s="1957"/>
    </row>
    <row r="28" spans="1:5" ht="18" customHeight="1">
      <c r="A28" s="90"/>
      <c r="B28" s="319"/>
      <c r="C28" s="408"/>
      <c r="D28" s="2115"/>
      <c r="E28" s="1957"/>
    </row>
    <row r="29" spans="1:5" ht="18" customHeight="1">
      <c r="A29" s="90"/>
      <c r="B29" s="319"/>
      <c r="C29" s="408"/>
      <c r="D29" s="2115"/>
      <c r="E29" s="1957"/>
    </row>
    <row r="30" spans="1:5" ht="18" customHeight="1">
      <c r="A30" s="90"/>
      <c r="B30" s="319"/>
      <c r="C30" s="408"/>
      <c r="D30" s="2115"/>
      <c r="E30" s="1957"/>
    </row>
    <row r="31" spans="1:5" ht="18" customHeight="1">
      <c r="A31" s="90"/>
      <c r="B31" s="321"/>
      <c r="C31" s="409"/>
      <c r="D31" s="2118"/>
      <c r="E31" s="1963"/>
    </row>
    <row r="32" spans="1:5" ht="18" customHeight="1">
      <c r="A32" s="90"/>
      <c r="B32" s="118"/>
      <c r="C32" s="119" t="s">
        <v>300</v>
      </c>
      <c r="D32" s="2116">
        <f>SUM(D10:D31)</f>
        <v>0</v>
      </c>
      <c r="E32" s="2117"/>
    </row>
    <row r="33" spans="1:5" ht="18" customHeight="1">
      <c r="A33" s="90"/>
      <c r="B33" s="89"/>
      <c r="C33" s="106" t="s">
        <v>514</v>
      </c>
      <c r="D33" s="2119"/>
      <c r="E33" s="2117"/>
    </row>
    <row r="34" spans="1:5" ht="18" customHeight="1">
      <c r="A34" s="90"/>
      <c r="B34" s="89"/>
      <c r="C34" s="106" t="s">
        <v>803</v>
      </c>
      <c r="D34" s="2116">
        <f>D32-D33</f>
        <v>0</v>
      </c>
      <c r="E34" s="2117"/>
    </row>
    <row r="35" spans="2:5" ht="17.25" customHeight="1">
      <c r="B35" s="24"/>
      <c r="C35" s="24"/>
      <c r="D35" s="24"/>
      <c r="E35" s="24"/>
    </row>
    <row r="36" ht="17.2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3.5" customHeight="1"/>
    <row r="63" ht="13.5" customHeight="1"/>
    <row r="64" ht="13.5" customHeight="1"/>
    <row r="65" ht="13.5" customHeight="1"/>
    <row r="66" spans="1:3" ht="13.5" customHeight="1">
      <c r="A66" s="24"/>
      <c r="B66" s="24"/>
      <c r="C66" s="24"/>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mergeCells count="29">
    <mergeCell ref="D31:E31"/>
    <mergeCell ref="D32:E32"/>
    <mergeCell ref="D33:E33"/>
    <mergeCell ref="D11:E11"/>
    <mergeCell ref="D12:E12"/>
    <mergeCell ref="D13:E13"/>
    <mergeCell ref="D19:E19"/>
    <mergeCell ref="D20:E20"/>
    <mergeCell ref="D23:E23"/>
    <mergeCell ref="D34:E34"/>
    <mergeCell ref="D27:E27"/>
    <mergeCell ref="D28:E28"/>
    <mergeCell ref="D29:E29"/>
    <mergeCell ref="D30:E30"/>
    <mergeCell ref="D17:E17"/>
    <mergeCell ref="D24:E24"/>
    <mergeCell ref="D25:E25"/>
    <mergeCell ref="D26:E26"/>
    <mergeCell ref="D22:E22"/>
    <mergeCell ref="B2:C3"/>
    <mergeCell ref="B4:C5"/>
    <mergeCell ref="B7:E7"/>
    <mergeCell ref="D9:E9"/>
    <mergeCell ref="D10:E10"/>
    <mergeCell ref="D21:E21"/>
    <mergeCell ref="D18:E18"/>
    <mergeCell ref="D14:E14"/>
    <mergeCell ref="D15:E15"/>
    <mergeCell ref="D16:E16"/>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96" r:id="rId1"/>
</worksheet>
</file>

<file path=xl/worksheets/sheet97.xml><?xml version="1.0" encoding="utf-8"?>
<worksheet xmlns="http://schemas.openxmlformats.org/spreadsheetml/2006/main" xmlns:r="http://schemas.openxmlformats.org/officeDocument/2006/relationships">
  <sheetPr>
    <pageSetUpPr fitToPage="1"/>
  </sheetPr>
  <dimension ref="A1:E38"/>
  <sheetViews>
    <sheetView showGridLines="0" zoomScalePageLayoutView="0" workbookViewId="0" topLeftCell="A1">
      <selection activeCell="A1" sqref="A1"/>
    </sheetView>
  </sheetViews>
  <sheetFormatPr defaultColWidth="9.140625" defaultRowHeight="12.75"/>
  <cols>
    <col min="1" max="1" width="2.28125" style="23" customWidth="1"/>
    <col min="2" max="2" width="41.28125" style="23" customWidth="1"/>
    <col min="3" max="3" width="16.28125" style="23" customWidth="1"/>
    <col min="4" max="4" width="14.421875" style="23" customWidth="1"/>
    <col min="5" max="5" width="17.00390625" style="23" customWidth="1"/>
    <col min="6" max="16384" width="9.140625" style="23" customWidth="1"/>
  </cols>
  <sheetData>
    <row r="1" spans="1:5" ht="15.75" customHeight="1">
      <c r="A1" s="90"/>
      <c r="B1" s="90"/>
      <c r="C1" s="90"/>
      <c r="D1" s="90"/>
      <c r="E1" s="90"/>
    </row>
    <row r="2" spans="1:5" ht="27.75" customHeight="1">
      <c r="A2" s="90"/>
      <c r="B2" s="1588" t="s">
        <v>915</v>
      </c>
      <c r="C2" s="1588"/>
      <c r="D2" s="226" t="s">
        <v>287</v>
      </c>
      <c r="E2" s="227"/>
    </row>
    <row r="3" spans="1:5" ht="15.75" customHeight="1">
      <c r="A3" s="90"/>
      <c r="B3" s="1588"/>
      <c r="C3" s="1588"/>
      <c r="D3" s="228" t="s">
        <v>130</v>
      </c>
      <c r="E3" s="86"/>
    </row>
    <row r="4" spans="1:5" ht="15.75" customHeight="1">
      <c r="A4" s="90"/>
      <c r="B4" s="1628" t="s">
        <v>276</v>
      </c>
      <c r="C4" s="1628"/>
      <c r="D4" s="228" t="s">
        <v>289</v>
      </c>
      <c r="E4" s="86">
        <v>1</v>
      </c>
    </row>
    <row r="5" spans="1:5" ht="16.5" customHeight="1">
      <c r="A5" s="90"/>
      <c r="B5" s="1628"/>
      <c r="C5" s="1628"/>
      <c r="D5" s="75" t="s">
        <v>917</v>
      </c>
      <c r="E5" s="123">
        <f ca="1">TODAY()</f>
        <v>42394</v>
      </c>
    </row>
    <row r="6" spans="1:5" ht="15">
      <c r="A6" s="90"/>
      <c r="B6" s="224"/>
      <c r="C6" s="224"/>
      <c r="D6" s="224"/>
      <c r="E6" s="224"/>
    </row>
    <row r="7" spans="1:5" s="26" customFormat="1" ht="36">
      <c r="A7" s="270"/>
      <c r="B7" s="1012" t="s">
        <v>669</v>
      </c>
      <c r="C7" s="531" t="s">
        <v>670</v>
      </c>
      <c r="D7" s="531" t="s">
        <v>671</v>
      </c>
      <c r="E7" s="532" t="s">
        <v>672</v>
      </c>
    </row>
    <row r="8" spans="1:5" ht="15">
      <c r="A8" s="90"/>
      <c r="B8" s="406"/>
      <c r="C8" s="79"/>
      <c r="D8" s="79"/>
      <c r="E8" s="151"/>
    </row>
    <row r="9" spans="1:5" ht="15">
      <c r="A9" s="90"/>
      <c r="B9" s="319"/>
      <c r="C9" s="81"/>
      <c r="D9" s="81"/>
      <c r="E9" s="116"/>
    </row>
    <row r="10" spans="1:5" ht="15">
      <c r="A10" s="90"/>
      <c r="B10" s="319"/>
      <c r="C10" s="81"/>
      <c r="D10" s="81"/>
      <c r="E10" s="116"/>
    </row>
    <row r="11" spans="1:5" ht="15">
      <c r="A11" s="90"/>
      <c r="B11" s="319"/>
      <c r="C11" s="81"/>
      <c r="D11" s="81"/>
      <c r="E11" s="116"/>
    </row>
    <row r="12" spans="1:5" ht="15">
      <c r="A12" s="90"/>
      <c r="B12" s="319"/>
      <c r="C12" s="81"/>
      <c r="D12" s="81"/>
      <c r="E12" s="116"/>
    </row>
    <row r="13" spans="1:5" ht="15">
      <c r="A13" s="90"/>
      <c r="B13" s="319"/>
      <c r="C13" s="81"/>
      <c r="D13" s="81"/>
      <c r="E13" s="116"/>
    </row>
    <row r="14" spans="1:5" ht="15">
      <c r="A14" s="90"/>
      <c r="B14" s="319"/>
      <c r="C14" s="81"/>
      <c r="D14" s="81"/>
      <c r="E14" s="116"/>
    </row>
    <row r="15" spans="1:5" ht="15">
      <c r="A15" s="90"/>
      <c r="B15" s="319"/>
      <c r="C15" s="81"/>
      <c r="D15" s="81"/>
      <c r="E15" s="116"/>
    </row>
    <row r="16" spans="1:5" ht="15">
      <c r="A16" s="90"/>
      <c r="B16" s="319"/>
      <c r="C16" s="81"/>
      <c r="D16" s="81"/>
      <c r="E16" s="116"/>
    </row>
    <row r="17" spans="1:5" ht="15">
      <c r="A17" s="90"/>
      <c r="B17" s="319"/>
      <c r="C17" s="81"/>
      <c r="D17" s="81"/>
      <c r="E17" s="116"/>
    </row>
    <row r="18" spans="1:5" ht="15">
      <c r="A18" s="90"/>
      <c r="B18" s="319"/>
      <c r="C18" s="81"/>
      <c r="D18" s="81"/>
      <c r="E18" s="116"/>
    </row>
    <row r="19" spans="1:5" ht="15">
      <c r="A19" s="90"/>
      <c r="B19" s="319"/>
      <c r="C19" s="81"/>
      <c r="D19" s="81"/>
      <c r="E19" s="116"/>
    </row>
    <row r="20" spans="1:5" ht="15">
      <c r="A20" s="90"/>
      <c r="B20" s="319"/>
      <c r="C20" s="81"/>
      <c r="D20" s="81"/>
      <c r="E20" s="116"/>
    </row>
    <row r="21" spans="1:5" ht="15">
      <c r="A21" s="90"/>
      <c r="B21" s="319"/>
      <c r="C21" s="81"/>
      <c r="D21" s="81"/>
      <c r="E21" s="116"/>
    </row>
    <row r="22" spans="1:5" ht="15">
      <c r="A22" s="90"/>
      <c r="B22" s="319"/>
      <c r="C22" s="81"/>
      <c r="D22" s="81"/>
      <c r="E22" s="116"/>
    </row>
    <row r="23" spans="1:5" ht="15">
      <c r="A23" s="90"/>
      <c r="B23" s="319"/>
      <c r="C23" s="81"/>
      <c r="D23" s="81"/>
      <c r="E23" s="116"/>
    </row>
    <row r="24" spans="1:5" ht="15">
      <c r="A24" s="90"/>
      <c r="B24" s="319"/>
      <c r="C24" s="81"/>
      <c r="D24" s="81"/>
      <c r="E24" s="116"/>
    </row>
    <row r="25" spans="1:5" ht="15">
      <c r="A25" s="90"/>
      <c r="B25" s="319"/>
      <c r="C25" s="81"/>
      <c r="D25" s="81"/>
      <c r="E25" s="116"/>
    </row>
    <row r="26" spans="1:5" ht="15">
      <c r="A26" s="90"/>
      <c r="B26" s="319"/>
      <c r="C26" s="81"/>
      <c r="D26" s="81"/>
      <c r="E26" s="116"/>
    </row>
    <row r="27" spans="1:5" ht="15">
      <c r="A27" s="90"/>
      <c r="B27" s="319"/>
      <c r="C27" s="81"/>
      <c r="D27" s="81"/>
      <c r="E27" s="116"/>
    </row>
    <row r="28" spans="1:5" ht="15">
      <c r="A28" s="90"/>
      <c r="B28" s="319"/>
      <c r="C28" s="81"/>
      <c r="D28" s="81"/>
      <c r="E28" s="116"/>
    </row>
    <row r="29" spans="1:5" ht="15">
      <c r="A29" s="90"/>
      <c r="B29" s="319"/>
      <c r="C29" s="81"/>
      <c r="D29" s="81"/>
      <c r="E29" s="116"/>
    </row>
    <row r="30" spans="1:5" ht="15">
      <c r="A30" s="90"/>
      <c r="B30" s="319"/>
      <c r="C30" s="81"/>
      <c r="D30" s="81"/>
      <c r="E30" s="116"/>
    </row>
    <row r="31" spans="1:5" ht="15">
      <c r="A31" s="90"/>
      <c r="B31" s="319"/>
      <c r="C31" s="81"/>
      <c r="D31" s="81"/>
      <c r="E31" s="116"/>
    </row>
    <row r="32" spans="1:5" ht="15">
      <c r="A32" s="90"/>
      <c r="B32" s="319"/>
      <c r="C32" s="81"/>
      <c r="D32" s="81"/>
      <c r="E32" s="116"/>
    </row>
    <row r="33" spans="1:5" ht="15">
      <c r="A33" s="90"/>
      <c r="B33" s="319"/>
      <c r="C33" s="81"/>
      <c r="D33" s="81"/>
      <c r="E33" s="116"/>
    </row>
    <row r="34" spans="1:5" ht="15">
      <c r="A34" s="90"/>
      <c r="B34" s="319"/>
      <c r="C34" s="81"/>
      <c r="D34" s="81"/>
      <c r="E34" s="116"/>
    </row>
    <row r="35" spans="1:5" ht="15">
      <c r="A35" s="90"/>
      <c r="B35" s="321"/>
      <c r="C35" s="171"/>
      <c r="D35" s="171"/>
      <c r="E35" s="261"/>
    </row>
    <row r="36" spans="1:5" ht="15">
      <c r="A36" s="90"/>
      <c r="B36" s="106" t="s">
        <v>352</v>
      </c>
      <c r="C36" s="687">
        <f>SUM(C8:C35)</f>
        <v>0</v>
      </c>
      <c r="D36" s="687">
        <f>SUM(D8:D35)</f>
        <v>0</v>
      </c>
      <c r="E36" s="687">
        <f>SUM(E8:E35)</f>
        <v>0</v>
      </c>
    </row>
    <row r="37" spans="1:5" ht="15">
      <c r="A37" s="90"/>
      <c r="B37" s="89"/>
      <c r="C37" s="89"/>
      <c r="D37" s="89"/>
      <c r="E37" s="89"/>
    </row>
    <row r="38" spans="1:5" ht="15">
      <c r="A38" s="90"/>
      <c r="B38" s="90"/>
      <c r="C38" s="90"/>
      <c r="D38" s="90"/>
      <c r="E38" s="90"/>
    </row>
  </sheetData>
  <sheetProtection/>
  <mergeCells count="2">
    <mergeCell ref="B2:C3"/>
    <mergeCell ref="B4:C5"/>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xl/worksheets/sheet98.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G19" sqref="G19"/>
    </sheetView>
  </sheetViews>
  <sheetFormatPr defaultColWidth="9.140625" defaultRowHeight="12.75"/>
  <cols>
    <col min="1" max="1" width="2.28125" style="23" customWidth="1"/>
    <col min="2" max="2" width="4.140625" style="23" customWidth="1"/>
    <col min="3" max="3" width="14.28125" style="23" customWidth="1"/>
    <col min="4" max="4" width="19.00390625" style="23" customWidth="1"/>
    <col min="5" max="5" width="13.57421875" style="23" customWidth="1"/>
    <col min="6" max="6" width="12.8515625" style="23" customWidth="1"/>
    <col min="7" max="7" width="18.8515625" style="23" customWidth="1"/>
    <col min="8" max="8" width="18.28125" style="23" customWidth="1"/>
    <col min="9" max="16384" width="9.140625" style="23" customWidth="1"/>
  </cols>
  <sheetData>
    <row r="1" spans="1:8" ht="15.75" customHeight="1">
      <c r="A1" s="90"/>
      <c r="B1" s="90"/>
      <c r="C1" s="90"/>
      <c r="D1" s="90"/>
      <c r="E1" s="90"/>
      <c r="F1" s="90"/>
      <c r="G1" s="90"/>
      <c r="H1" s="90"/>
    </row>
    <row r="2" spans="1:8" ht="27.75" customHeight="1">
      <c r="A2" s="90"/>
      <c r="B2" s="1379" t="s">
        <v>1001</v>
      </c>
      <c r="C2" s="1379"/>
      <c r="D2" s="1379"/>
      <c r="E2" s="1379"/>
      <c r="F2" s="1379"/>
      <c r="G2" s="867" t="s">
        <v>287</v>
      </c>
      <c r="H2" s="554"/>
    </row>
    <row r="3" spans="1:8" ht="22.5" customHeight="1">
      <c r="A3" s="90"/>
      <c r="B3" s="1379"/>
      <c r="C3" s="1379"/>
      <c r="D3" s="1379"/>
      <c r="E3" s="1379"/>
      <c r="F3" s="1379"/>
      <c r="G3" s="547" t="s">
        <v>130</v>
      </c>
      <c r="H3" s="85"/>
    </row>
    <row r="4" spans="1:8" ht="16.5" customHeight="1">
      <c r="A4" s="90"/>
      <c r="B4" s="1472" t="s">
        <v>283</v>
      </c>
      <c r="C4" s="1472"/>
      <c r="D4" s="1472"/>
      <c r="E4" s="1472"/>
      <c r="F4" s="1472"/>
      <c r="G4" s="162" t="s">
        <v>289</v>
      </c>
      <c r="H4" s="556">
        <v>1</v>
      </c>
    </row>
    <row r="5" spans="1:8" ht="16.5" customHeight="1">
      <c r="A5" s="90"/>
      <c r="B5" s="1472"/>
      <c r="C5" s="1472"/>
      <c r="D5" s="1472"/>
      <c r="E5" s="1472"/>
      <c r="F5" s="1472"/>
      <c r="G5" s="75" t="s">
        <v>917</v>
      </c>
      <c r="H5" s="123">
        <f ca="1">TODAY()</f>
        <v>42394</v>
      </c>
    </row>
    <row r="6" spans="1:8" ht="16.5" customHeight="1">
      <c r="A6" s="90"/>
      <c r="B6" s="90"/>
      <c r="C6" s="90"/>
      <c r="D6" s="90"/>
      <c r="E6" s="90"/>
      <c r="F6" s="90"/>
      <c r="G6" s="1013"/>
      <c r="H6" s="90"/>
    </row>
    <row r="7" spans="1:8" ht="16.5" customHeight="1">
      <c r="A7" s="90"/>
      <c r="B7" s="1545" t="s">
        <v>987</v>
      </c>
      <c r="C7" s="1545"/>
      <c r="D7" s="1534"/>
      <c r="E7" s="1534"/>
      <c r="F7" s="242" t="s">
        <v>988</v>
      </c>
      <c r="G7" s="2120"/>
      <c r="H7" s="2120"/>
    </row>
    <row r="8" spans="1:8" ht="15.75" customHeight="1">
      <c r="A8" s="90"/>
      <c r="B8" s="1534" t="s">
        <v>989</v>
      </c>
      <c r="C8" s="1534"/>
      <c r="D8" s="2121"/>
      <c r="E8" s="2121"/>
      <c r="F8" s="245"/>
      <c r="G8" s="1014"/>
      <c r="H8" s="143"/>
    </row>
    <row r="9" spans="1:8" ht="15">
      <c r="A9" s="90"/>
      <c r="B9" s="89"/>
      <c r="C9" s="89"/>
      <c r="D9" s="89"/>
      <c r="E9" s="89"/>
      <c r="F9" s="89"/>
      <c r="G9" s="89"/>
      <c r="H9" s="89"/>
    </row>
    <row r="10" spans="1:8" ht="15">
      <c r="A10" s="90"/>
      <c r="C10" s="1481" t="s">
        <v>601</v>
      </c>
      <c r="D10" s="1503"/>
      <c r="E10" s="1503"/>
      <c r="F10" s="1503"/>
      <c r="G10" s="1503"/>
      <c r="H10" s="1504"/>
    </row>
    <row r="11" spans="3:8" ht="15">
      <c r="C11" s="118"/>
      <c r="D11" s="118" t="s">
        <v>485</v>
      </c>
      <c r="E11" s="118"/>
      <c r="F11" s="118"/>
      <c r="G11" s="272"/>
      <c r="H11" s="118"/>
    </row>
    <row r="12" spans="3:8" ht="15">
      <c r="C12" s="89"/>
      <c r="D12" s="89" t="s">
        <v>486</v>
      </c>
      <c r="E12" s="106"/>
      <c r="F12" s="89"/>
      <c r="G12" s="564"/>
      <c r="H12" s="89"/>
    </row>
    <row r="13" spans="3:8" ht="15">
      <c r="C13" s="89"/>
      <c r="D13" s="89"/>
      <c r="E13" s="89"/>
      <c r="F13" s="89"/>
      <c r="G13" s="1507">
        <f>IF(G12=0,G11,G11*G12)</f>
        <v>0</v>
      </c>
      <c r="H13" s="89"/>
    </row>
    <row r="14" spans="3:8" ht="15">
      <c r="C14" s="89"/>
      <c r="D14" s="89" t="s">
        <v>487</v>
      </c>
      <c r="E14" s="89"/>
      <c r="F14" s="106" t="s">
        <v>488</v>
      </c>
      <c r="G14" s="1508" t="e">
        <f>IF(F14=0,E14,F14*E14)</f>
        <v>#VALUE!</v>
      </c>
      <c r="H14" s="89"/>
    </row>
    <row r="15" spans="3:8" ht="15">
      <c r="C15" s="89"/>
      <c r="D15" s="89"/>
      <c r="E15" s="89"/>
      <c r="F15" s="89"/>
      <c r="G15" s="563"/>
      <c r="H15" s="89"/>
    </row>
    <row r="16" spans="3:8" ht="15">
      <c r="C16" s="1481" t="s">
        <v>1017</v>
      </c>
      <c r="D16" s="1503"/>
      <c r="E16" s="1503"/>
      <c r="F16" s="1503"/>
      <c r="G16" s="1503"/>
      <c r="H16" s="1504"/>
    </row>
    <row r="17" spans="3:8" ht="15">
      <c r="C17" s="89"/>
      <c r="D17" s="89" t="s">
        <v>489</v>
      </c>
      <c r="E17" s="89"/>
      <c r="F17" s="89"/>
      <c r="G17" s="1032"/>
      <c r="H17" s="89"/>
    </row>
    <row r="18" spans="3:8" ht="15">
      <c r="C18" s="89"/>
      <c r="D18" s="89" t="s">
        <v>490</v>
      </c>
      <c r="E18" s="89"/>
      <c r="F18" s="106" t="s">
        <v>491</v>
      </c>
      <c r="G18" s="565"/>
      <c r="H18" s="89"/>
    </row>
    <row r="19" spans="3:8" ht="15">
      <c r="C19" s="89"/>
      <c r="D19" s="89"/>
      <c r="E19" s="89"/>
      <c r="F19" s="89"/>
      <c r="G19" s="563"/>
      <c r="H19" s="89"/>
    </row>
    <row r="20" spans="3:8" ht="15">
      <c r="C20" s="1481" t="s">
        <v>1018</v>
      </c>
      <c r="D20" s="1503"/>
      <c r="E20" s="1503"/>
      <c r="F20" s="1503"/>
      <c r="G20" s="1503"/>
      <c r="H20" s="1504"/>
    </row>
    <row r="21" spans="3:8" ht="15">
      <c r="C21" s="89"/>
      <c r="D21" s="89" t="s">
        <v>492</v>
      </c>
      <c r="E21" s="89"/>
      <c r="F21" s="106" t="s">
        <v>493</v>
      </c>
      <c r="G21" s="429"/>
      <c r="H21" s="89"/>
    </row>
    <row r="22" spans="3:8" ht="15">
      <c r="C22" s="89"/>
      <c r="D22" s="89"/>
      <c r="E22" s="89"/>
      <c r="F22" s="89"/>
      <c r="G22" s="1505">
        <f>+G13*G18/360*G21</f>
        <v>0</v>
      </c>
      <c r="H22" s="89"/>
    </row>
    <row r="23" spans="3:8" ht="15.75" thickBot="1">
      <c r="C23" s="89"/>
      <c r="D23" s="89" t="s">
        <v>494</v>
      </c>
      <c r="E23" s="89"/>
      <c r="F23" s="89"/>
      <c r="G23" s="1506"/>
      <c r="H23" s="89"/>
    </row>
    <row r="24" ht="15.75" thickTop="1"/>
    <row r="25" spans="2:8" ht="15">
      <c r="B25" s="1541" t="s">
        <v>1019</v>
      </c>
      <c r="C25" s="1542"/>
      <c r="D25" s="1542"/>
      <c r="E25" s="1542"/>
      <c r="F25" s="1542"/>
      <c r="G25" s="1542"/>
      <c r="H25" s="1543"/>
    </row>
    <row r="26" spans="2:8" ht="15">
      <c r="B26" s="118"/>
      <c r="C26" s="1544" t="s">
        <v>732</v>
      </c>
      <c r="D26" s="1544"/>
      <c r="E26" s="1544"/>
      <c r="F26" s="118"/>
      <c r="G26" s="1015"/>
      <c r="H26" s="118"/>
    </row>
    <row r="27" spans="2:8" ht="15">
      <c r="B27" s="89"/>
      <c r="C27" s="1458" t="s">
        <v>733</v>
      </c>
      <c r="D27" s="1458"/>
      <c r="E27" s="1458"/>
      <c r="F27" s="89"/>
      <c r="G27" s="563"/>
      <c r="H27" s="89"/>
    </row>
    <row r="28" spans="2:8" ht="15">
      <c r="B28" s="89"/>
      <c r="C28" s="1458" t="s">
        <v>734</v>
      </c>
      <c r="D28" s="1458"/>
      <c r="E28" s="1458"/>
      <c r="F28" s="89"/>
      <c r="G28" s="563"/>
      <c r="H28" s="89"/>
    </row>
    <row r="29" spans="2:8" ht="15.75" thickBot="1">
      <c r="B29" s="89"/>
      <c r="C29" s="1458" t="s">
        <v>735</v>
      </c>
      <c r="D29" s="1458"/>
      <c r="E29" s="1458"/>
      <c r="F29" s="89"/>
      <c r="G29" s="1016">
        <f>SUM((G26*-1)+G27+G28)</f>
        <v>0</v>
      </c>
      <c r="H29" s="89"/>
    </row>
    <row r="30" spans="2:8" ht="15">
      <c r="B30" s="89"/>
      <c r="C30" s="89"/>
      <c r="D30" s="89"/>
      <c r="E30" s="89"/>
      <c r="F30" s="89"/>
      <c r="G30" s="89"/>
      <c r="H30" s="89"/>
    </row>
    <row r="31" spans="2:8" ht="15">
      <c r="B31" s="90"/>
      <c r="C31" s="90"/>
      <c r="D31" s="90"/>
      <c r="E31" s="90"/>
      <c r="F31" s="90"/>
      <c r="G31" s="90"/>
      <c r="H31" s="90"/>
    </row>
  </sheetData>
  <sheetProtection/>
  <mergeCells count="17">
    <mergeCell ref="G7:H7"/>
    <mergeCell ref="B8:C8"/>
    <mergeCell ref="D8:E8"/>
    <mergeCell ref="C28:E28"/>
    <mergeCell ref="B2:F3"/>
    <mergeCell ref="B4:F5"/>
    <mergeCell ref="B7:C7"/>
    <mergeCell ref="D7:E7"/>
    <mergeCell ref="C10:H10"/>
    <mergeCell ref="G13:G14"/>
    <mergeCell ref="C29:E29"/>
    <mergeCell ref="G22:G23"/>
    <mergeCell ref="B25:H25"/>
    <mergeCell ref="C26:E26"/>
    <mergeCell ref="C27:E27"/>
    <mergeCell ref="C16:H16"/>
    <mergeCell ref="C20:H20"/>
  </mergeCells>
  <printOptions horizontalCentered="1"/>
  <pageMargins left="0.5905511811023623" right="0" top="0.3937007874015748" bottom="0.3937007874015748" header="0.5118110236220472" footer="0.5118110236220472"/>
  <pageSetup fitToHeight="1" fitToWidth="1" horizontalDpi="300" verticalDpi="300" orientation="landscape" paperSize="9" r:id="rId1"/>
</worksheet>
</file>

<file path=xl/worksheets/sheet99.xml><?xml version="1.0" encoding="utf-8"?>
<worksheet xmlns="http://schemas.openxmlformats.org/spreadsheetml/2006/main" xmlns:r="http://schemas.openxmlformats.org/officeDocument/2006/relationships">
  <dimension ref="A1:E57"/>
  <sheetViews>
    <sheetView showGridLines="0" zoomScale="75" zoomScaleNormal="75" zoomScalePageLayoutView="0" workbookViewId="0" topLeftCell="A1">
      <selection activeCell="A1" sqref="A1"/>
    </sheetView>
  </sheetViews>
  <sheetFormatPr defaultColWidth="9.140625" defaultRowHeight="15.75" customHeight="1"/>
  <cols>
    <col min="1" max="1" width="2.28125" style="23" customWidth="1"/>
    <col min="2" max="2" width="14.421875" style="23" customWidth="1"/>
    <col min="3" max="3" width="46.7109375" style="23" customWidth="1"/>
    <col min="4" max="4" width="18.28125" style="23" customWidth="1"/>
    <col min="5" max="5" width="18.57421875" style="23" customWidth="1"/>
    <col min="6" max="6" width="10.8515625" style="23" customWidth="1"/>
    <col min="7" max="16384" width="9.140625" style="23" customWidth="1"/>
  </cols>
  <sheetData>
    <row r="1" spans="1:5" ht="15.75" customHeight="1">
      <c r="A1" s="90"/>
      <c r="B1" s="90"/>
      <c r="C1" s="90"/>
      <c r="D1" s="90"/>
      <c r="E1" s="90"/>
    </row>
    <row r="2" spans="1:5" ht="27.75" customHeight="1">
      <c r="A2" s="90"/>
      <c r="B2" s="1379" t="s">
        <v>640</v>
      </c>
      <c r="C2" s="1379"/>
      <c r="D2" s="350" t="s">
        <v>287</v>
      </c>
      <c r="E2" s="257"/>
    </row>
    <row r="3" spans="1:5" ht="22.5" customHeight="1">
      <c r="A3" s="90"/>
      <c r="B3" s="1379"/>
      <c r="C3" s="1379"/>
      <c r="D3" s="162" t="s">
        <v>130</v>
      </c>
      <c r="E3" s="85"/>
    </row>
    <row r="4" spans="1:5" ht="16.5" customHeight="1">
      <c r="A4" s="90"/>
      <c r="B4" s="1472" t="s">
        <v>279</v>
      </c>
      <c r="C4" s="1472"/>
      <c r="D4" s="162" t="s">
        <v>289</v>
      </c>
      <c r="E4" s="122">
        <v>1</v>
      </c>
    </row>
    <row r="5" spans="1:5" ht="16.5" customHeight="1">
      <c r="A5" s="90"/>
      <c r="B5" s="1472"/>
      <c r="C5" s="1472"/>
      <c r="D5" s="75" t="s">
        <v>917</v>
      </c>
      <c r="E5" s="123">
        <f ca="1">TODAY()</f>
        <v>42394</v>
      </c>
    </row>
    <row r="6" spans="1:5" ht="13.5" customHeight="1">
      <c r="A6" s="90"/>
      <c r="B6" s="90"/>
      <c r="C6" s="90"/>
      <c r="D6" s="90"/>
      <c r="E6" s="90"/>
    </row>
    <row r="7" spans="1:5" ht="15.75" customHeight="1">
      <c r="A7" s="90"/>
      <c r="B7" s="1493" t="s">
        <v>50</v>
      </c>
      <c r="C7" s="1493"/>
      <c r="D7" s="1493"/>
      <c r="E7" s="1493"/>
    </row>
    <row r="8" spans="1:5" ht="15.75" customHeight="1">
      <c r="A8" s="90"/>
      <c r="B8" s="1006" t="s">
        <v>744</v>
      </c>
      <c r="C8" s="561"/>
      <c r="D8" s="2122"/>
      <c r="E8" s="2122"/>
    </row>
    <row r="9" spans="1:5" s="33" customFormat="1" ht="16.5" customHeight="1">
      <c r="A9" s="269"/>
      <c r="B9" s="684" t="s">
        <v>641</v>
      </c>
      <c r="C9" s="91" t="s">
        <v>346</v>
      </c>
      <c r="D9" s="91" t="s">
        <v>642</v>
      </c>
      <c r="E9" s="976" t="s">
        <v>643</v>
      </c>
    </row>
    <row r="10" spans="1:5" ht="16.5" customHeight="1">
      <c r="A10" s="90"/>
      <c r="B10" s="1007"/>
      <c r="C10" s="93"/>
      <c r="D10" s="611"/>
      <c r="E10" s="614"/>
    </row>
    <row r="11" spans="1:5" ht="16.5" customHeight="1">
      <c r="A11" s="90"/>
      <c r="B11" s="253"/>
      <c r="C11" s="96"/>
      <c r="D11" s="617"/>
      <c r="E11" s="619"/>
    </row>
    <row r="12" spans="1:5" ht="16.5" customHeight="1">
      <c r="A12" s="90"/>
      <c r="B12" s="253"/>
      <c r="C12" s="96"/>
      <c r="D12" s="617"/>
      <c r="E12" s="619"/>
    </row>
    <row r="13" spans="1:5" ht="16.5" customHeight="1">
      <c r="A13" s="90"/>
      <c r="B13" s="253"/>
      <c r="C13" s="96"/>
      <c r="D13" s="617"/>
      <c r="E13" s="619"/>
    </row>
    <row r="14" spans="1:5" ht="16.5" customHeight="1">
      <c r="A14" s="90"/>
      <c r="B14" s="253"/>
      <c r="C14" s="96"/>
      <c r="D14" s="617"/>
      <c r="E14" s="619"/>
    </row>
    <row r="15" spans="1:5" ht="16.5" customHeight="1">
      <c r="A15" s="90"/>
      <c r="B15" s="253"/>
      <c r="C15" s="96"/>
      <c r="D15" s="617"/>
      <c r="E15" s="619"/>
    </row>
    <row r="16" spans="1:5" ht="16.5" customHeight="1">
      <c r="A16" s="90"/>
      <c r="B16" s="253"/>
      <c r="C16" s="96"/>
      <c r="D16" s="617"/>
      <c r="E16" s="619"/>
    </row>
    <row r="17" spans="1:5" ht="16.5" customHeight="1">
      <c r="A17" s="90"/>
      <c r="B17" s="253"/>
      <c r="C17" s="96"/>
      <c r="D17" s="617"/>
      <c r="E17" s="619"/>
    </row>
    <row r="18" spans="1:5" ht="16.5" customHeight="1">
      <c r="A18" s="90"/>
      <c r="B18" s="253"/>
      <c r="C18" s="96"/>
      <c r="D18" s="617"/>
      <c r="E18" s="619"/>
    </row>
    <row r="19" spans="1:5" ht="16.5" customHeight="1">
      <c r="A19" s="90"/>
      <c r="B19" s="253"/>
      <c r="C19" s="96"/>
      <c r="D19" s="617"/>
      <c r="E19" s="619"/>
    </row>
    <row r="20" spans="1:5" ht="16.5" customHeight="1">
      <c r="A20" s="90"/>
      <c r="B20" s="253"/>
      <c r="C20" s="96"/>
      <c r="D20" s="617"/>
      <c r="E20" s="619"/>
    </row>
    <row r="21" spans="1:5" ht="16.5" customHeight="1">
      <c r="A21" s="90"/>
      <c r="B21" s="253"/>
      <c r="C21" s="96"/>
      <c r="D21" s="617"/>
      <c r="E21" s="619"/>
    </row>
    <row r="22" spans="1:5" ht="16.5" customHeight="1">
      <c r="A22" s="90"/>
      <c r="B22" s="253"/>
      <c r="C22" s="96"/>
      <c r="D22" s="617"/>
      <c r="E22" s="619"/>
    </row>
    <row r="23" spans="1:5" ht="16.5" customHeight="1">
      <c r="A23" s="90"/>
      <c r="B23" s="253"/>
      <c r="C23" s="96"/>
      <c r="D23" s="617"/>
      <c r="E23" s="619"/>
    </row>
    <row r="24" spans="1:5" ht="16.5" customHeight="1">
      <c r="A24" s="90"/>
      <c r="B24" s="253"/>
      <c r="C24" s="96"/>
      <c r="D24" s="617"/>
      <c r="E24" s="619"/>
    </row>
    <row r="25" spans="1:5" ht="16.5" customHeight="1">
      <c r="A25" s="90"/>
      <c r="B25" s="253"/>
      <c r="C25" s="96"/>
      <c r="D25" s="617"/>
      <c r="E25" s="619"/>
    </row>
    <row r="26" spans="1:5" ht="16.5" customHeight="1">
      <c r="A26" s="90"/>
      <c r="B26" s="253"/>
      <c r="C26" s="96"/>
      <c r="D26" s="617"/>
      <c r="E26" s="619"/>
    </row>
    <row r="27" spans="1:5" ht="16.5" customHeight="1">
      <c r="A27" s="90"/>
      <c r="B27" s="253"/>
      <c r="C27" s="96"/>
      <c r="D27" s="617"/>
      <c r="E27" s="619"/>
    </row>
    <row r="28" spans="1:5" ht="16.5" customHeight="1">
      <c r="A28" s="90"/>
      <c r="B28" s="253"/>
      <c r="C28" s="96"/>
      <c r="D28" s="617"/>
      <c r="E28" s="619"/>
    </row>
    <row r="29" spans="1:5" ht="16.5" customHeight="1">
      <c r="A29" s="90"/>
      <c r="B29" s="253"/>
      <c r="C29" s="96"/>
      <c r="D29" s="617"/>
      <c r="E29" s="619"/>
    </row>
    <row r="30" spans="1:5" ht="16.5" customHeight="1">
      <c r="A30" s="90"/>
      <c r="B30" s="253"/>
      <c r="C30" s="96"/>
      <c r="D30" s="617"/>
      <c r="E30" s="619"/>
    </row>
    <row r="31" spans="1:5" ht="16.5" customHeight="1">
      <c r="A31" s="90"/>
      <c r="B31" s="253"/>
      <c r="C31" s="96"/>
      <c r="D31" s="617"/>
      <c r="E31" s="619"/>
    </row>
    <row r="32" spans="1:5" ht="16.5" customHeight="1">
      <c r="A32" s="90"/>
      <c r="B32" s="253"/>
      <c r="C32" s="96"/>
      <c r="D32" s="617"/>
      <c r="E32" s="619"/>
    </row>
    <row r="33" spans="1:5" ht="16.5" customHeight="1">
      <c r="A33" s="90"/>
      <c r="B33" s="253"/>
      <c r="C33" s="96"/>
      <c r="D33" s="617"/>
      <c r="E33" s="619"/>
    </row>
    <row r="34" spans="1:5" ht="16.5" customHeight="1">
      <c r="A34" s="90"/>
      <c r="B34" s="253"/>
      <c r="C34" s="96"/>
      <c r="D34" s="617"/>
      <c r="E34" s="619"/>
    </row>
    <row r="35" spans="1:5" ht="16.5" customHeight="1">
      <c r="A35" s="90"/>
      <c r="B35" s="254"/>
      <c r="C35" s="99"/>
      <c r="D35" s="622"/>
      <c r="E35" s="631"/>
    </row>
    <row r="36" spans="1:5" ht="16.5" customHeight="1">
      <c r="A36" s="90"/>
      <c r="B36" s="118"/>
      <c r="C36" s="119" t="s">
        <v>48</v>
      </c>
      <c r="D36" s="454">
        <f>SUM(D10:D35)</f>
        <v>0</v>
      </c>
      <c r="E36" s="454">
        <f>SUM(E10:E35)</f>
        <v>0</v>
      </c>
    </row>
    <row r="37" spans="1:5" ht="16.5" customHeight="1">
      <c r="A37" s="90"/>
      <c r="B37" s="89"/>
      <c r="C37" s="106" t="s">
        <v>1039</v>
      </c>
      <c r="D37" s="1017"/>
      <c r="E37" s="1018"/>
    </row>
    <row r="38" spans="1:5" ht="16.5" customHeight="1">
      <c r="A38" s="90"/>
      <c r="B38" s="89"/>
      <c r="C38" s="106" t="s">
        <v>468</v>
      </c>
      <c r="D38" s="1019">
        <f>D36-D37</f>
        <v>0</v>
      </c>
      <c r="E38" s="1020"/>
    </row>
    <row r="39" spans="2:5" ht="18" customHeight="1">
      <c r="B39" s="24"/>
      <c r="C39" s="24"/>
      <c r="D39" s="24"/>
      <c r="E39" s="24"/>
    </row>
    <row r="40" ht="16.5" customHeight="1">
      <c r="E40" s="24"/>
    </row>
    <row r="41" ht="16.5" customHeight="1">
      <c r="D41" s="24"/>
    </row>
    <row r="42" ht="16.5" customHeight="1">
      <c r="D42" s="24"/>
    </row>
    <row r="43" ht="16.5" customHeight="1">
      <c r="D43" s="24"/>
    </row>
    <row r="44" ht="16.5" customHeight="1">
      <c r="D44" s="24"/>
    </row>
    <row r="45" ht="16.5" customHeight="1">
      <c r="D45" s="24"/>
    </row>
    <row r="46" ht="16.5" customHeight="1"/>
    <row r="47" ht="16.5" customHeight="1"/>
    <row r="48" ht="16.5" customHeight="1"/>
    <row r="49" ht="16.5" customHeight="1"/>
    <row r="50" ht="16.5" customHeight="1"/>
    <row r="51" ht="16.5" customHeight="1"/>
    <row r="52" ht="16.5" customHeight="1"/>
    <row r="53" ht="13.5" customHeight="1"/>
    <row r="54" ht="13.5" customHeight="1"/>
    <row r="55" ht="13.5" customHeight="1"/>
    <row r="56" ht="13.5" customHeight="1"/>
    <row r="57" spans="1:3" ht="13.5" customHeight="1">
      <c r="A57" s="24"/>
      <c r="B57" s="24"/>
      <c r="C57" s="24"/>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sheetProtection/>
  <mergeCells count="4">
    <mergeCell ref="B2:C3"/>
    <mergeCell ref="B4:C5"/>
    <mergeCell ref="B7:E7"/>
    <mergeCell ref="D8:E8"/>
  </mergeCells>
  <printOptions horizontalCentered="1"/>
  <pageMargins left="0.5905511811023623" right="0"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dc:creator>
  <cp:keywords/>
  <dc:description/>
  <cp:lastModifiedBy>Beate Bjørnskau Heimdal</cp:lastModifiedBy>
  <cp:lastPrinted>2015-03-11T12:25:40Z</cp:lastPrinted>
  <dcterms:created xsi:type="dcterms:W3CDTF">1997-11-12T10:56:36Z</dcterms:created>
  <dcterms:modified xsi:type="dcterms:W3CDTF">2016-01-25T11:58:31Z</dcterms:modified>
  <cp:category/>
  <cp:version/>
  <cp:contentType/>
  <cp:contentStatus/>
</cp:coreProperties>
</file>